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ríjmy" sheetId="1" r:id="rId1"/>
    <sheet name="výdavky" sheetId="2" r:id="rId2"/>
  </sheets>
  <definedNames>
    <definedName name="_xlnm.Print_Titles" localSheetId="1">'výdavky'!$1:$2</definedName>
  </definedNames>
  <calcPr fullCalcOnLoad="1"/>
</workbook>
</file>

<file path=xl/sharedStrings.xml><?xml version="1.0" encoding="utf-8"?>
<sst xmlns="http://schemas.openxmlformats.org/spreadsheetml/2006/main" count="480" uniqueCount="245">
  <si>
    <t xml:space="preserve">  tis.Sk</t>
  </si>
  <si>
    <t xml:space="preserve">  tis.Eu</t>
  </si>
  <si>
    <t xml:space="preserve"> </t>
  </si>
  <si>
    <t xml:space="preserve">                                                                         </t>
  </si>
  <si>
    <t xml:space="preserve">          </t>
  </si>
  <si>
    <t>312 001</t>
  </si>
  <si>
    <t>111 003</t>
  </si>
  <si>
    <t>Výnos dane z príjmov poukázaný územnej samospráve</t>
  </si>
  <si>
    <t>121 001</t>
  </si>
  <si>
    <t>Daň z pozemkov</t>
  </si>
  <si>
    <t>121 002</t>
  </si>
  <si>
    <t xml:space="preserve">Daň zo stavieb   </t>
  </si>
  <si>
    <t>121 003</t>
  </si>
  <si>
    <t xml:space="preserve">Daň z bytov a nebytových priestorov   </t>
  </si>
  <si>
    <t>133 001</t>
  </si>
  <si>
    <t xml:space="preserve">Daň za psa   </t>
  </si>
  <si>
    <t>133 012</t>
  </si>
  <si>
    <t xml:space="preserve">Daň za užívanie verej. priestranstva   </t>
  </si>
  <si>
    <t>133 013</t>
  </si>
  <si>
    <t xml:space="preserve">Daň za komunálne odpady a drobné stavebné odpady </t>
  </si>
  <si>
    <t>212 003</t>
  </si>
  <si>
    <t>1</t>
  </si>
  <si>
    <t>2</t>
  </si>
  <si>
    <t xml:space="preserve">Príjmy z prenajatých budov, priestorov a objektov  </t>
  </si>
  <si>
    <t>223 001</t>
  </si>
  <si>
    <t>Poplatky - vodné</t>
  </si>
  <si>
    <t>Poplatky za školné v MŠ</t>
  </si>
  <si>
    <t>Poplatky miestny rozhlas a kopírovanie</t>
  </si>
  <si>
    <t>223 004</t>
  </si>
  <si>
    <t>243</t>
  </si>
  <si>
    <r>
      <t xml:space="preserve">Úroky z účtov finančného hospodárenia </t>
    </r>
  </si>
  <si>
    <t xml:space="preserve">Správne poplatky a cintorínske poplatky </t>
  </si>
  <si>
    <t>Spolu rozpočet príjmov</t>
  </si>
  <si>
    <t>1 41</t>
  </si>
  <si>
    <t>Reprezentačné</t>
  </si>
  <si>
    <t xml:space="preserve">Tarifný plat, osobný plat, základný plat, funkčný plat  </t>
  </si>
  <si>
    <t xml:space="preserve">Odmeny </t>
  </si>
  <si>
    <t xml:space="preserve">Poistné do zdravotných poisťovní  </t>
  </si>
  <si>
    <t xml:space="preserve">Poistné na nemocenské postenie </t>
  </si>
  <si>
    <t xml:space="preserve">Poistenie v nezamestnanosti </t>
  </si>
  <si>
    <t>Na poistenie do rezervného fondu solidarity</t>
  </si>
  <si>
    <t>Príspevok do doplnkových dôchodkových poisťovní</t>
  </si>
  <si>
    <t xml:space="preserve">Tuzemské cestovné náhrady </t>
  </si>
  <si>
    <t>Energie - elektrická energia</t>
  </si>
  <si>
    <t>Energie - plyn</t>
  </si>
  <si>
    <t>Poštovné a telekomunikačné služby</t>
  </si>
  <si>
    <t>Výpočtová technika</t>
  </si>
  <si>
    <t>Prevádzkové stroje,prístroje, zariadenie,</t>
  </si>
  <si>
    <t xml:space="preserve">Všeobecný materiál </t>
  </si>
  <si>
    <t xml:space="preserve">Knihy, časopisy, noviny </t>
  </si>
  <si>
    <t>Pracovné odevy, obuv a pracovné pomôcky</t>
  </si>
  <si>
    <t xml:space="preserve">Rutinná a štandardná údržba výpočtovej techniky </t>
  </si>
  <si>
    <t>Oprava a údržba budov a objektov</t>
  </si>
  <si>
    <t xml:space="preserve">Poistné - budov </t>
  </si>
  <si>
    <t xml:space="preserve">Prídel do sociálneho fondu </t>
  </si>
  <si>
    <t xml:space="preserve">1 41 </t>
  </si>
  <si>
    <t>Štúdie, expertízy, posudky</t>
  </si>
  <si>
    <t>Odmeny zamestnancom mimopracovného pomeru</t>
  </si>
  <si>
    <t>08 4 0</t>
  </si>
  <si>
    <t>01 1 2</t>
  </si>
  <si>
    <t xml:space="preserve">Poplatky a odvody </t>
  </si>
  <si>
    <t>Transakcie verejného dlhu</t>
  </si>
  <si>
    <t>01 7 0</t>
  </si>
  <si>
    <t>03 2 0</t>
  </si>
  <si>
    <t>08 3 0</t>
  </si>
  <si>
    <t>Koncesionárske poplatky</t>
  </si>
  <si>
    <t>06 3 0</t>
  </si>
  <si>
    <t>05 1 0</t>
  </si>
  <si>
    <t>04 5 1</t>
  </si>
  <si>
    <t>Zimná údržba</t>
  </si>
  <si>
    <t xml:space="preserve">Energie  </t>
  </si>
  <si>
    <t xml:space="preserve">Poštovné a telekomunikačné služby </t>
  </si>
  <si>
    <t xml:space="preserve">Knihy, časopisy, noviny, učebnice, učebné pomôcky  </t>
  </si>
  <si>
    <t>Pracovné odevy, obuv, a pracovné pomôcky</t>
  </si>
  <si>
    <t>Školská jedáleň pri MŠ</t>
  </si>
  <si>
    <t>08 2 0</t>
  </si>
  <si>
    <t>Všeobecný materiál</t>
  </si>
  <si>
    <t>Kultúrne podujatia</t>
  </si>
  <si>
    <t>08 1 0</t>
  </si>
  <si>
    <t>Verejné osvetlenie</t>
  </si>
  <si>
    <t>06 4 0</t>
  </si>
  <si>
    <t>Energie</t>
  </si>
  <si>
    <t>06 2 0</t>
  </si>
  <si>
    <t>**</t>
  </si>
  <si>
    <t>Bežný rozpočet</t>
  </si>
  <si>
    <t>Daňové príjmy</t>
  </si>
  <si>
    <t>Dane z nehnuteľností</t>
  </si>
  <si>
    <t>Dane za špecifické služby</t>
  </si>
  <si>
    <t>Nedaňové príjmy</t>
  </si>
  <si>
    <t>Administratívne a iné poplatky</t>
  </si>
  <si>
    <t>Príjmy z vlastníctva</t>
  </si>
  <si>
    <t>Dane z príjmov fyzických osôb</t>
  </si>
  <si>
    <t>Nájomné bytovky č.1 + č.2</t>
  </si>
  <si>
    <t>Ostatné príjmy</t>
  </si>
  <si>
    <t>Tuzemské transfery zo štátneho rozpočtu / HN, AČ /</t>
  </si>
  <si>
    <t xml:space="preserve">         45.000,00</t>
  </si>
  <si>
    <t xml:space="preserve">           3.000,00</t>
  </si>
  <si>
    <t xml:space="preserve">         19.672,00</t>
  </si>
  <si>
    <t>221 004</t>
  </si>
  <si>
    <t>Správny poplatok za výherné hracie automaty</t>
  </si>
  <si>
    <t xml:space="preserve">       132.923,00</t>
  </si>
  <si>
    <t>Odmeny</t>
  </si>
  <si>
    <t xml:space="preserve">           5.100,00</t>
  </si>
  <si>
    <t xml:space="preserve">           1.500,00</t>
  </si>
  <si>
    <t xml:space="preserve">ROZPOČET príjmov na rok 2011  OBCE  Veľká Dolina  </t>
  </si>
  <si>
    <t>Eu</t>
  </si>
  <si>
    <t>223 003</t>
  </si>
  <si>
    <t>Poplatky za réžia kuchyňa</t>
  </si>
  <si>
    <t>Tržby / KUKA,... /</t>
  </si>
  <si>
    <t xml:space="preserve">         215.032,00</t>
  </si>
  <si>
    <t xml:space="preserve">  226.966,71</t>
  </si>
  <si>
    <t>Príjmové finančné operácie</t>
  </si>
  <si>
    <t>453</t>
  </si>
  <si>
    <t xml:space="preserve">         11.934,71</t>
  </si>
  <si>
    <t>Zostatok prostriedkov z predchádzajúcich rokov</t>
  </si>
  <si>
    <t>Splácanie úrokov NB 1</t>
  </si>
  <si>
    <t>Splácanie úrokov NB 2</t>
  </si>
  <si>
    <t>3 41</t>
  </si>
  <si>
    <t>Rozpočet výdavkov spolu:</t>
  </si>
  <si>
    <t>Všeobecný materiál / DKP KD/</t>
  </si>
  <si>
    <t>Rutinná a štandardná údržba prevádzkových strojov</t>
  </si>
  <si>
    <t>2 46</t>
  </si>
  <si>
    <t>Poistné ostatným zdravotným poisťovniam</t>
  </si>
  <si>
    <t>Školský príspevok</t>
  </si>
  <si>
    <t>Opravy a údržba</t>
  </si>
  <si>
    <t>skutočnosť</t>
  </si>
  <si>
    <t>plán</t>
  </si>
  <si>
    <t>predpokl.</t>
  </si>
  <si>
    <t xml:space="preserve">Všeobecný materiál  </t>
  </si>
  <si>
    <t>Interierové vybavenie</t>
  </si>
  <si>
    <t>Starobné poistenie</t>
  </si>
  <si>
    <t xml:space="preserve">Invalidné poistenie  </t>
  </si>
  <si>
    <t>Poistenie v nezamestnanosti</t>
  </si>
  <si>
    <t>Na starobné poistenie</t>
  </si>
  <si>
    <t>Na invalidné poistenie</t>
  </si>
  <si>
    <t>Za podprogram Transfer TJ</t>
  </si>
  <si>
    <t xml:space="preserve">         plán</t>
  </si>
  <si>
    <t>01 1 1</t>
  </si>
  <si>
    <t xml:space="preserve">01 1 1 </t>
  </si>
  <si>
    <t>Úrazové poistenie</t>
  </si>
  <si>
    <t xml:space="preserve">Propagácia, reklama  </t>
  </si>
  <si>
    <t>Cestovné náhrady iným</t>
  </si>
  <si>
    <t>Odmeny poslanci</t>
  </si>
  <si>
    <t>Stavebný úrad Mojmírovce</t>
  </si>
  <si>
    <t>Členské príspevky</t>
  </si>
  <si>
    <t>01.1.2.</t>
  </si>
  <si>
    <t>Finančné a rozpočtové záležitosti</t>
  </si>
  <si>
    <t>Za výkonné a zákonodárne orgány</t>
  </si>
  <si>
    <t>Za finančné a rozpočtové záležitosti</t>
  </si>
  <si>
    <t>01.7.0.</t>
  </si>
  <si>
    <t>VO - úver- úroky</t>
  </si>
  <si>
    <t>03.2.0.</t>
  </si>
  <si>
    <t>Ochrana pred požiarmi</t>
  </si>
  <si>
    <t xml:space="preserve">Špeciálne služby  </t>
  </si>
  <si>
    <t>04.5.1.</t>
  </si>
  <si>
    <t>Cestná doprava</t>
  </si>
  <si>
    <t>Údržba chodníkov</t>
  </si>
  <si>
    <t>05.1.0.</t>
  </si>
  <si>
    <t>Nakladanie s odpadmi</t>
  </si>
  <si>
    <t>Za nakladanie s odpadmi</t>
  </si>
  <si>
    <t>Rozvoj obcí</t>
  </si>
  <si>
    <t>06.2.0.</t>
  </si>
  <si>
    <t>Verejná zeleň - materiál</t>
  </si>
  <si>
    <t>Verejná zeleň - údržba strojov</t>
  </si>
  <si>
    <t>Verejná zeleň - palivo, oleje</t>
  </si>
  <si>
    <t xml:space="preserve">             Za rozvoj obcí</t>
  </si>
  <si>
    <t>Vodné</t>
  </si>
  <si>
    <t>Za zásobovanie vodou</t>
  </si>
  <si>
    <t>06.4.0.</t>
  </si>
  <si>
    <t>Opravy verejného osvetlenia</t>
  </si>
  <si>
    <t>Za verejné osvetlenie</t>
  </si>
  <si>
    <t>08.1.0.</t>
  </si>
  <si>
    <t>Rekreačné a športové služby</t>
  </si>
  <si>
    <t xml:space="preserve">Bežné transfery TJ </t>
  </si>
  <si>
    <t>08.2.0.</t>
  </si>
  <si>
    <t>Kultúrne služby</t>
  </si>
  <si>
    <t>Knihy- knižnica</t>
  </si>
  <si>
    <t>Odmena knihovníčke</t>
  </si>
  <si>
    <t>Za kultúrne služby</t>
  </si>
  <si>
    <t>08.3.0.</t>
  </si>
  <si>
    <t>Údržba objektov</t>
  </si>
  <si>
    <t>Vysielacie a vydavateľské služby</t>
  </si>
  <si>
    <t>Za vysielacie a vydavateľské služby</t>
  </si>
  <si>
    <t>08.4.0.</t>
  </si>
  <si>
    <t>Náboženské a iné spoločenské služby</t>
  </si>
  <si>
    <t>Údržba cintorína</t>
  </si>
  <si>
    <t>Na prevádzku cirkvi</t>
  </si>
  <si>
    <t>Za náboženské a iné spoločenské služby</t>
  </si>
  <si>
    <t>Predprimárne vzdelávanie</t>
  </si>
  <si>
    <t xml:space="preserve">Tarifný plat  </t>
  </si>
  <si>
    <t xml:space="preserve">Poistné do všeobecnej poisťovne  </t>
  </si>
  <si>
    <t>Poistné do iných zdravotných poisťovní</t>
  </si>
  <si>
    <t>Na úrazové poistenie</t>
  </si>
  <si>
    <t>Transfery MŠ - hračky</t>
  </si>
  <si>
    <t xml:space="preserve">Príspevok do doplnkových dôchodkových poisťovní </t>
  </si>
  <si>
    <t>Výdavkové finančné operácie</t>
  </si>
  <si>
    <t>VO úver splátka istiny</t>
  </si>
  <si>
    <t>ŠFRB NB 1 splátka istiny</t>
  </si>
  <si>
    <t>ŠFRB NB 2 splátka istiny</t>
  </si>
  <si>
    <t>Rekapitulácia výdavkov:</t>
  </si>
  <si>
    <t>09.1.1.1.</t>
  </si>
  <si>
    <t>09.6.0.1.</t>
  </si>
  <si>
    <t>predpoklad</t>
  </si>
  <si>
    <t>Za ochranu pred požiarmi</t>
  </si>
  <si>
    <t>06.3.0</t>
  </si>
  <si>
    <t xml:space="preserve">Zásobovanie vodou </t>
  </si>
  <si>
    <t>Finančné operácie</t>
  </si>
  <si>
    <t>Dohoda - obklad múrika</t>
  </si>
  <si>
    <t>2 41</t>
  </si>
  <si>
    <t>Počítač</t>
  </si>
  <si>
    <t>Oprava múrika</t>
  </si>
  <si>
    <t>Žalúzie, dvere KD</t>
  </si>
  <si>
    <t>Osvetlenie cintorína</t>
  </si>
  <si>
    <t>Dohoda - maľovanie MŠ</t>
  </si>
  <si>
    <t xml:space="preserve">09 1 1 1 </t>
  </si>
  <si>
    <t>Ihrisko MŠ - školský príspevok 2014</t>
  </si>
  <si>
    <t>Za predprimárne vzdelávanie</t>
  </si>
  <si>
    <t>Za školskú jedáleň pri MŠ</t>
  </si>
  <si>
    <t xml:space="preserve">Za cestnú dopravu </t>
  </si>
  <si>
    <t>Za transakcie verejného dlhu</t>
  </si>
  <si>
    <t>Ihrisko MŠ - školský príspevok 2015</t>
  </si>
  <si>
    <t>09 6 0 1</t>
  </si>
  <si>
    <t>Kuchynský robot do ŠJ</t>
  </si>
  <si>
    <t>Za výdavky finančných operácií</t>
  </si>
  <si>
    <t>Bežné výdavky</t>
  </si>
  <si>
    <t>Kapitálové výdavky</t>
  </si>
  <si>
    <t>Oprava strechy NB 1 - Dotácia MF SR</t>
  </si>
  <si>
    <t>Oprava strechy NB 1 - z FO</t>
  </si>
  <si>
    <t>Oprava strechy NB 1 - z RF</t>
  </si>
  <si>
    <t>Oprava strechy NB 1 - z BR</t>
  </si>
  <si>
    <t>2 71</t>
  </si>
  <si>
    <t xml:space="preserve">Oprava strechy NB 1 - Zo Zábezpek </t>
  </si>
  <si>
    <t>2 111</t>
  </si>
  <si>
    <t>2 131F</t>
  </si>
  <si>
    <t>Rekonštrukcia VB - Dotácia MF SR</t>
  </si>
  <si>
    <t>EUR</t>
  </si>
  <si>
    <t>01.1.1. Správa obce</t>
  </si>
  <si>
    <t xml:space="preserve">Bežné trasfery zo štátneho rozpočtu a z VUC </t>
  </si>
  <si>
    <t>Štátny rozpočet</t>
  </si>
  <si>
    <t>1 11H</t>
  </si>
  <si>
    <t>Z rozpoču VUC</t>
  </si>
  <si>
    <t>Výdavky z transferov</t>
  </si>
  <si>
    <t>Školenia, porady, kurzy</t>
  </si>
  <si>
    <t>Všeobecné služby  /projekty, revízie/</t>
  </si>
  <si>
    <t>Rozpočet výdavkov za rok 2015  Obce Veľká Dolina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</si>
</sst>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[$EUR]"/>
    <numFmt numFmtId="176" formatCode="#,##0.00\ [$€-407]"/>
    <numFmt numFmtId="177" formatCode="#,##0\ _S_k"/>
    <numFmt numFmtId="178" formatCode="#,##0.000\ _S_k"/>
    <numFmt numFmtId="179" formatCode="0.000"/>
    <numFmt numFmtId="180" formatCode="#,##0.0"/>
    <numFmt numFmtId="181" formatCode="[$-41B]d\.\ mmmm\ yyyy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i/>
      <sz val="9"/>
      <name val="Times New Roman"/>
      <family val="1"/>
    </font>
    <font>
      <u val="single"/>
      <sz val="12"/>
      <name val="Times New Roman"/>
      <family val="1"/>
    </font>
    <font>
      <i/>
      <sz val="14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6"/>
      <color indexed="12"/>
      <name val="Times New Roman"/>
      <family val="1"/>
    </font>
    <font>
      <sz val="16"/>
      <color indexed="12"/>
      <name val="Arial"/>
      <family val="0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6"/>
    </xf>
    <xf numFmtId="0" fontId="2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5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 indent="5"/>
    </xf>
    <xf numFmtId="0" fontId="6" fillId="0" borderId="0" xfId="0" applyFont="1" applyAlignment="1">
      <alignment horizontal="left" indent="3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9" fontId="0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/>
    </xf>
    <xf numFmtId="1" fontId="17" fillId="0" borderId="0" xfId="0" applyNumberFormat="1" applyFont="1" applyBorder="1" applyAlignment="1">
      <alignment/>
    </xf>
    <xf numFmtId="1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178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5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9" fontId="16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78" fontId="2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" fontId="2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left"/>
    </xf>
    <xf numFmtId="4" fontId="23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7" fillId="34" borderId="10" xfId="0" applyFont="1" applyFill="1" applyBorder="1" applyAlignment="1">
      <alignment/>
    </xf>
    <xf numFmtId="3" fontId="7" fillId="34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1" fontId="23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178" fontId="4" fillId="0" borderId="10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/>
    </xf>
    <xf numFmtId="0" fontId="21" fillId="35" borderId="10" xfId="0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left"/>
    </xf>
    <xf numFmtId="4" fontId="21" fillId="35" borderId="10" xfId="0" applyNumberFormat="1" applyFont="1" applyFill="1" applyBorder="1" applyAlignment="1">
      <alignment/>
    </xf>
    <xf numFmtId="0" fontId="25" fillId="36" borderId="10" xfId="0" applyFont="1" applyFill="1" applyBorder="1" applyAlignment="1">
      <alignment/>
    </xf>
    <xf numFmtId="0" fontId="25" fillId="36" borderId="10" xfId="0" applyFont="1" applyFill="1" applyBorder="1" applyAlignment="1">
      <alignment horizontal="left"/>
    </xf>
    <xf numFmtId="0" fontId="26" fillId="36" borderId="10" xfId="0" applyFont="1" applyFill="1" applyBorder="1" applyAlignment="1">
      <alignment/>
    </xf>
    <xf numFmtId="4" fontId="27" fillId="36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78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1" fillId="37" borderId="10" xfId="0" applyFont="1" applyFill="1" applyBorder="1" applyAlignment="1">
      <alignment horizontal="left"/>
    </xf>
    <xf numFmtId="0" fontId="21" fillId="37" borderId="10" xfId="0" applyFont="1" applyFill="1" applyBorder="1" applyAlignment="1">
      <alignment/>
    </xf>
    <xf numFmtId="4" fontId="28" fillId="37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14" fontId="7" fillId="34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7" fillId="34" borderId="10" xfId="0" applyNumberFormat="1" applyFont="1" applyFill="1" applyBorder="1" applyAlignment="1">
      <alignment horizontal="left"/>
    </xf>
    <xf numFmtId="0" fontId="30" fillId="0" borderId="0" xfId="0" applyFont="1" applyBorder="1" applyAlignment="1">
      <alignment horizontal="left" indent="2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indent="2"/>
    </xf>
    <xf numFmtId="0" fontId="4" fillId="0" borderId="13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14" xfId="0" applyNumberFormat="1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right"/>
    </xf>
    <xf numFmtId="0" fontId="30" fillId="0" borderId="11" xfId="0" applyFont="1" applyBorder="1" applyAlignment="1">
      <alignment horizontal="left" indent="2"/>
    </xf>
    <xf numFmtId="0" fontId="30" fillId="0" borderId="11" xfId="0" applyFont="1" applyBorder="1" applyAlignment="1">
      <alignment horizontal="left"/>
    </xf>
    <xf numFmtId="0" fontId="31" fillId="0" borderId="11" xfId="0" applyFont="1" applyBorder="1" applyAlignment="1">
      <alignment horizontal="left" indent="2"/>
    </xf>
    <xf numFmtId="178" fontId="0" fillId="0" borderId="11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29" fillId="0" borderId="15" xfId="0" applyNumberFormat="1" applyFont="1" applyBorder="1" applyAlignment="1">
      <alignment horizontal="center"/>
    </xf>
    <xf numFmtId="3" fontId="29" fillId="0" borderId="15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27" fillId="36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28" fillId="37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3" fontId="7" fillId="0" borderId="18" xfId="0" applyNumberFormat="1" applyFont="1" applyBorder="1" applyAlignment="1">
      <alignment horizontal="left"/>
    </xf>
    <xf numFmtId="4" fontId="4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3" fontId="0" fillId="0" borderId="18" xfId="0" applyNumberFormat="1" applyBorder="1" applyAlignment="1">
      <alignment/>
    </xf>
    <xf numFmtId="178" fontId="0" fillId="38" borderId="0" xfId="0" applyNumberFormat="1" applyFill="1" applyBorder="1" applyAlignment="1">
      <alignment/>
    </xf>
    <xf numFmtId="0" fontId="25" fillId="38" borderId="10" xfId="0" applyFont="1" applyFill="1" applyBorder="1" applyAlignment="1">
      <alignment horizontal="left"/>
    </xf>
    <xf numFmtId="0" fontId="26" fillId="38" borderId="10" xfId="0" applyFont="1" applyFill="1" applyBorder="1" applyAlignment="1">
      <alignment/>
    </xf>
    <xf numFmtId="4" fontId="27" fillId="38" borderId="10" xfId="0" applyNumberFormat="1" applyFont="1" applyFill="1" applyBorder="1" applyAlignment="1">
      <alignment horizontal="right"/>
    </xf>
    <xf numFmtId="3" fontId="27" fillId="38" borderId="10" xfId="0" applyNumberFormat="1" applyFont="1" applyFill="1" applyBorder="1" applyAlignment="1">
      <alignment horizontal="right"/>
    </xf>
    <xf numFmtId="0" fontId="1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1" fontId="24" fillId="35" borderId="17" xfId="0" applyNumberFormat="1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24" fillId="35" borderId="18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18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0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2" width="5.57421875" style="36" customWidth="1"/>
    <col min="3" max="3" width="11.421875" style="36" customWidth="1"/>
    <col min="4" max="4" width="15.00390625" style="39" customWidth="1"/>
    <col min="5" max="5" width="4.28125" style="59" customWidth="1"/>
    <col min="6" max="6" width="51.7109375" style="0" customWidth="1"/>
    <col min="7" max="7" width="16.28125" style="28" customWidth="1"/>
    <col min="8" max="8" width="42.28125" style="28" customWidth="1"/>
    <col min="9" max="9" width="12.7109375" style="28" customWidth="1"/>
    <col min="10" max="10" width="12.7109375" style="28" hidden="1" customWidth="1"/>
    <col min="11" max="11" width="11.57421875" style="28" customWidth="1"/>
    <col min="12" max="12" width="12.00390625" style="28" hidden="1" customWidth="1"/>
    <col min="13" max="13" width="12.00390625" style="28" customWidth="1"/>
    <col min="14" max="14" width="9.421875" style="0" bestFit="1" customWidth="1"/>
    <col min="15" max="15" width="9.421875" style="0" customWidth="1"/>
  </cols>
  <sheetData>
    <row r="1" spans="1:13" s="43" customFormat="1" ht="20.25">
      <c r="A1" s="192" t="s">
        <v>104</v>
      </c>
      <c r="B1" s="193"/>
      <c r="C1" s="193"/>
      <c r="D1" s="193"/>
      <c r="E1" s="193"/>
      <c r="F1" s="193"/>
      <c r="G1" s="193"/>
      <c r="H1" s="58"/>
      <c r="I1" s="58"/>
      <c r="J1" s="58"/>
      <c r="K1" s="58"/>
      <c r="L1" s="58"/>
      <c r="M1" s="58"/>
    </row>
    <row r="2" spans="1:13" s="43" customFormat="1" ht="21.75" customHeight="1">
      <c r="A2" s="37"/>
      <c r="B2" s="37"/>
      <c r="C2" s="37"/>
      <c r="D2" s="40"/>
      <c r="E2" s="53"/>
      <c r="F2" s="52"/>
      <c r="G2" s="34"/>
      <c r="H2" s="34"/>
      <c r="I2" s="34"/>
      <c r="J2" s="34"/>
      <c r="K2" s="34"/>
      <c r="L2" s="34"/>
      <c r="M2" s="34"/>
    </row>
    <row r="3" spans="1:14" s="43" customFormat="1" ht="18">
      <c r="A3" s="194" t="s">
        <v>84</v>
      </c>
      <c r="B3" s="195"/>
      <c r="C3" s="195"/>
      <c r="D3" s="196"/>
      <c r="E3" s="64"/>
      <c r="F3" s="102"/>
      <c r="G3" s="103" t="s">
        <v>105</v>
      </c>
      <c r="H3" s="54"/>
      <c r="I3" s="54"/>
      <c r="J3" s="54"/>
      <c r="K3" s="54"/>
      <c r="L3" s="54"/>
      <c r="M3" s="54"/>
      <c r="N3" s="55"/>
    </row>
    <row r="4" spans="1:14" s="43" customFormat="1" ht="15.75">
      <c r="A4" s="100" t="s">
        <v>91</v>
      </c>
      <c r="B4" s="101"/>
      <c r="C4" s="101"/>
      <c r="D4" s="64"/>
      <c r="E4" s="64"/>
      <c r="F4" s="102"/>
      <c r="G4" s="103"/>
      <c r="H4" s="54"/>
      <c r="I4" s="54"/>
      <c r="J4" s="54"/>
      <c r="K4" s="54"/>
      <c r="L4" s="54"/>
      <c r="M4" s="54"/>
      <c r="N4" s="55"/>
    </row>
    <row r="5" spans="1:13" s="43" customFormat="1" ht="15.75">
      <c r="A5" s="62">
        <v>1</v>
      </c>
      <c r="B5" s="62">
        <v>111</v>
      </c>
      <c r="C5" s="62"/>
      <c r="D5" s="63" t="s">
        <v>5</v>
      </c>
      <c r="E5" s="64"/>
      <c r="F5" s="65" t="s">
        <v>94</v>
      </c>
      <c r="G5" s="66"/>
      <c r="H5" s="42"/>
      <c r="I5" s="42"/>
      <c r="J5" s="42"/>
      <c r="K5" s="42"/>
      <c r="L5" s="42"/>
      <c r="M5" s="42"/>
    </row>
    <row r="6" spans="1:13" s="43" customFormat="1" ht="15.75">
      <c r="A6" s="62"/>
      <c r="B6" s="62"/>
      <c r="C6" s="62"/>
      <c r="D6" s="63"/>
      <c r="E6" s="64"/>
      <c r="F6" s="65"/>
      <c r="G6" s="66"/>
      <c r="H6" s="42"/>
      <c r="I6" s="42"/>
      <c r="J6" s="42"/>
      <c r="K6" s="42"/>
      <c r="L6" s="42"/>
      <c r="M6" s="42"/>
    </row>
    <row r="7" spans="1:13" s="33" customFormat="1" ht="18">
      <c r="A7" s="104" t="s">
        <v>85</v>
      </c>
      <c r="B7" s="62"/>
      <c r="C7" s="62"/>
      <c r="D7" s="63"/>
      <c r="E7" s="64"/>
      <c r="F7" s="65"/>
      <c r="G7" s="66"/>
      <c r="H7" s="42"/>
      <c r="I7" s="42"/>
      <c r="J7" s="42"/>
      <c r="K7" s="42"/>
      <c r="L7" s="42"/>
      <c r="M7" s="42"/>
    </row>
    <row r="8" spans="1:13" s="43" customFormat="1" ht="15.75">
      <c r="A8" s="62">
        <v>1</v>
      </c>
      <c r="B8" s="62">
        <v>41</v>
      </c>
      <c r="C8" s="62"/>
      <c r="D8" s="63" t="s">
        <v>6</v>
      </c>
      <c r="E8" s="64"/>
      <c r="F8" s="67" t="s">
        <v>7</v>
      </c>
      <c r="G8" s="68" t="s">
        <v>100</v>
      </c>
      <c r="H8" s="56"/>
      <c r="I8" s="42"/>
      <c r="J8" s="42"/>
      <c r="K8" s="42"/>
      <c r="L8" s="42"/>
      <c r="M8" s="42"/>
    </row>
    <row r="9" spans="1:13" s="43" customFormat="1" ht="15.75">
      <c r="A9" s="100" t="s">
        <v>86</v>
      </c>
      <c r="B9" s="62"/>
      <c r="C9" s="62"/>
      <c r="D9" s="63"/>
      <c r="E9" s="64"/>
      <c r="F9" s="67"/>
      <c r="G9" s="68"/>
      <c r="H9" s="56"/>
      <c r="I9" s="42"/>
      <c r="J9" s="42"/>
      <c r="K9" s="42"/>
      <c r="L9" s="42"/>
      <c r="M9" s="42"/>
    </row>
    <row r="10" spans="1:13" s="43" customFormat="1" ht="15.75">
      <c r="A10" s="62">
        <v>1</v>
      </c>
      <c r="B10" s="62">
        <v>41</v>
      </c>
      <c r="C10" s="62"/>
      <c r="D10" s="63" t="s">
        <v>8</v>
      </c>
      <c r="E10" s="64"/>
      <c r="F10" s="65" t="s">
        <v>9</v>
      </c>
      <c r="G10" s="68" t="s">
        <v>95</v>
      </c>
      <c r="H10" s="56"/>
      <c r="I10" s="42"/>
      <c r="J10" s="42"/>
      <c r="K10" s="42"/>
      <c r="L10" s="42"/>
      <c r="M10" s="42"/>
    </row>
    <row r="11" spans="1:13" s="43" customFormat="1" ht="15.75">
      <c r="A11" s="62">
        <v>1</v>
      </c>
      <c r="B11" s="62">
        <v>41</v>
      </c>
      <c r="C11" s="62"/>
      <c r="D11" s="63" t="s">
        <v>10</v>
      </c>
      <c r="E11" s="64"/>
      <c r="F11" s="65" t="s">
        <v>11</v>
      </c>
      <c r="G11" s="68" t="s">
        <v>102</v>
      </c>
      <c r="H11" s="56"/>
      <c r="I11" s="42"/>
      <c r="J11" s="42"/>
      <c r="K11" s="42"/>
      <c r="L11" s="42"/>
      <c r="M11" s="42"/>
    </row>
    <row r="12" spans="1:13" s="43" customFormat="1" ht="15.75">
      <c r="A12" s="62">
        <v>1</v>
      </c>
      <c r="B12" s="62">
        <v>41</v>
      </c>
      <c r="C12" s="62"/>
      <c r="D12" s="63" t="s">
        <v>12</v>
      </c>
      <c r="E12" s="64"/>
      <c r="F12" s="65" t="s">
        <v>13</v>
      </c>
      <c r="G12" s="68">
        <v>110</v>
      </c>
      <c r="H12" s="56"/>
      <c r="I12" s="42"/>
      <c r="J12" s="42"/>
      <c r="K12" s="42"/>
      <c r="L12" s="42"/>
      <c r="M12" s="42"/>
    </row>
    <row r="13" spans="1:13" s="43" customFormat="1" ht="15.75">
      <c r="A13" s="100" t="s">
        <v>87</v>
      </c>
      <c r="B13" s="62"/>
      <c r="C13" s="62"/>
      <c r="D13" s="63"/>
      <c r="E13" s="64"/>
      <c r="F13" s="65"/>
      <c r="G13" s="68"/>
      <c r="H13" s="56"/>
      <c r="I13" s="42"/>
      <c r="J13" s="42"/>
      <c r="K13" s="42"/>
      <c r="L13" s="42"/>
      <c r="M13" s="42"/>
    </row>
    <row r="14" spans="1:13" s="43" customFormat="1" ht="15.75">
      <c r="A14" s="62"/>
      <c r="B14" s="62"/>
      <c r="C14" s="62"/>
      <c r="D14" s="63"/>
      <c r="E14" s="64"/>
      <c r="F14" s="65"/>
      <c r="G14" s="68"/>
      <c r="H14" s="56"/>
      <c r="I14" s="42"/>
      <c r="J14" s="42"/>
      <c r="K14" s="42"/>
      <c r="L14" s="42"/>
      <c r="M14" s="42"/>
    </row>
    <row r="15" spans="1:13" s="43" customFormat="1" ht="15.75">
      <c r="A15" s="62">
        <v>1</v>
      </c>
      <c r="B15" s="62">
        <v>41</v>
      </c>
      <c r="C15" s="62"/>
      <c r="D15" s="63" t="s">
        <v>14</v>
      </c>
      <c r="E15" s="64"/>
      <c r="F15" s="65" t="s">
        <v>15</v>
      </c>
      <c r="G15" s="68">
        <v>600</v>
      </c>
      <c r="H15" s="56"/>
      <c r="I15" s="42"/>
      <c r="J15" s="42"/>
      <c r="K15" s="42"/>
      <c r="L15" s="42"/>
      <c r="M15" s="42"/>
    </row>
    <row r="16" spans="1:13" s="33" customFormat="1" ht="15.75">
      <c r="A16" s="62">
        <v>1</v>
      </c>
      <c r="B16" s="62">
        <v>41</v>
      </c>
      <c r="C16" s="62"/>
      <c r="D16" s="63" t="s">
        <v>16</v>
      </c>
      <c r="E16" s="64"/>
      <c r="F16" s="65" t="s">
        <v>17</v>
      </c>
      <c r="G16" s="68">
        <v>100</v>
      </c>
      <c r="H16" s="56"/>
      <c r="I16" s="42"/>
      <c r="J16" s="42"/>
      <c r="K16" s="42"/>
      <c r="L16" s="42"/>
      <c r="M16" s="42"/>
    </row>
    <row r="17" spans="1:13" s="43" customFormat="1" ht="15.75">
      <c r="A17" s="62">
        <v>1</v>
      </c>
      <c r="B17" s="62">
        <v>41</v>
      </c>
      <c r="C17" s="62"/>
      <c r="D17" s="63" t="s">
        <v>18</v>
      </c>
      <c r="E17" s="64"/>
      <c r="F17" s="65" t="s">
        <v>19</v>
      </c>
      <c r="G17" s="68" t="s">
        <v>96</v>
      </c>
      <c r="H17" s="56"/>
      <c r="I17" s="42"/>
      <c r="J17" s="42"/>
      <c r="K17" s="42"/>
      <c r="L17" s="42"/>
      <c r="M17" s="42"/>
    </row>
    <row r="18" spans="1:13" s="43" customFormat="1" ht="18">
      <c r="A18" s="104" t="s">
        <v>88</v>
      </c>
      <c r="B18" s="62"/>
      <c r="C18" s="62"/>
      <c r="D18" s="63"/>
      <c r="E18" s="64"/>
      <c r="F18" s="65"/>
      <c r="G18" s="68"/>
      <c r="H18" s="56"/>
      <c r="I18" s="42"/>
      <c r="J18" s="42"/>
      <c r="K18" s="42"/>
      <c r="L18" s="42"/>
      <c r="M18" s="42"/>
    </row>
    <row r="19" spans="1:13" s="43" customFormat="1" ht="15.75">
      <c r="A19" s="100" t="s">
        <v>90</v>
      </c>
      <c r="B19" s="62"/>
      <c r="C19" s="62"/>
      <c r="D19" s="63"/>
      <c r="E19" s="64"/>
      <c r="F19" s="65"/>
      <c r="G19" s="68"/>
      <c r="H19" s="56"/>
      <c r="I19" s="42"/>
      <c r="J19" s="42"/>
      <c r="K19" s="42"/>
      <c r="L19" s="42"/>
      <c r="M19" s="42"/>
    </row>
    <row r="20" spans="1:13" s="43" customFormat="1" ht="15.75">
      <c r="A20" s="62">
        <v>1</v>
      </c>
      <c r="B20" s="62">
        <v>41</v>
      </c>
      <c r="C20" s="62"/>
      <c r="D20" s="63" t="s">
        <v>20</v>
      </c>
      <c r="E20" s="64" t="s">
        <v>21</v>
      </c>
      <c r="F20" s="65" t="s">
        <v>92</v>
      </c>
      <c r="G20" s="68" t="s">
        <v>97</v>
      </c>
      <c r="H20" s="56"/>
      <c r="I20" s="42"/>
      <c r="J20" s="42"/>
      <c r="K20" s="42"/>
      <c r="L20" s="42"/>
      <c r="M20" s="42"/>
    </row>
    <row r="21" spans="1:13" s="43" customFormat="1" ht="15.75">
      <c r="A21" s="62">
        <v>1</v>
      </c>
      <c r="B21" s="62">
        <v>41</v>
      </c>
      <c r="C21" s="62"/>
      <c r="D21" s="63" t="s">
        <v>20</v>
      </c>
      <c r="E21" s="64" t="s">
        <v>22</v>
      </c>
      <c r="F21" s="65" t="s">
        <v>23</v>
      </c>
      <c r="G21" s="68" t="s">
        <v>103</v>
      </c>
      <c r="H21" s="56"/>
      <c r="I21" s="42"/>
      <c r="J21" s="42"/>
      <c r="K21" s="42"/>
      <c r="L21" s="42"/>
      <c r="M21" s="42"/>
    </row>
    <row r="22" spans="1:13" s="43" customFormat="1" ht="15.75">
      <c r="A22" s="100" t="s">
        <v>89</v>
      </c>
      <c r="B22" s="62"/>
      <c r="C22" s="62"/>
      <c r="D22" s="63"/>
      <c r="E22" s="64"/>
      <c r="F22" s="65"/>
      <c r="G22" s="68"/>
      <c r="H22" s="56"/>
      <c r="I22" s="42"/>
      <c r="J22" s="42"/>
      <c r="K22" s="42"/>
      <c r="L22" s="42"/>
      <c r="M22" s="42"/>
    </row>
    <row r="23" spans="1:14" s="43" customFormat="1" ht="15.75">
      <c r="A23" s="62">
        <v>1</v>
      </c>
      <c r="B23" s="62">
        <v>41</v>
      </c>
      <c r="C23" s="62"/>
      <c r="D23" s="63" t="s">
        <v>98</v>
      </c>
      <c r="E23" s="64" t="s">
        <v>21</v>
      </c>
      <c r="F23" s="65" t="s">
        <v>31</v>
      </c>
      <c r="G23" s="68">
        <v>400</v>
      </c>
      <c r="H23" s="56"/>
      <c r="I23" s="42"/>
      <c r="J23" s="42"/>
      <c r="K23" s="42"/>
      <c r="L23" s="42"/>
      <c r="M23" s="42"/>
      <c r="N23" s="34"/>
    </row>
    <row r="24" spans="1:13" s="43" customFormat="1" ht="15.75">
      <c r="A24" s="62">
        <v>1</v>
      </c>
      <c r="B24" s="62">
        <v>41</v>
      </c>
      <c r="C24" s="62"/>
      <c r="D24" s="63" t="s">
        <v>98</v>
      </c>
      <c r="E24" s="64" t="s">
        <v>22</v>
      </c>
      <c r="F24" s="65" t="s">
        <v>99</v>
      </c>
      <c r="G24" s="68">
        <v>2987</v>
      </c>
      <c r="H24" s="56"/>
      <c r="I24" s="42"/>
      <c r="J24" s="42"/>
      <c r="K24" s="42"/>
      <c r="L24" s="42"/>
      <c r="M24" s="42"/>
    </row>
    <row r="25" spans="1:13" s="43" customFormat="1" ht="15.75">
      <c r="A25" s="62">
        <v>1</v>
      </c>
      <c r="B25" s="62">
        <v>41</v>
      </c>
      <c r="C25" s="62"/>
      <c r="D25" s="63" t="s">
        <v>24</v>
      </c>
      <c r="E25" s="64" t="s">
        <v>21</v>
      </c>
      <c r="F25" s="65" t="s">
        <v>25</v>
      </c>
      <c r="G25" s="68" t="s">
        <v>103</v>
      </c>
      <c r="H25" s="56"/>
      <c r="I25" s="42"/>
      <c r="J25" s="42"/>
      <c r="K25" s="42"/>
      <c r="L25" s="42"/>
      <c r="M25" s="42"/>
    </row>
    <row r="26" spans="1:13" s="43" customFormat="1" ht="15.75">
      <c r="A26" s="100" t="s">
        <v>93</v>
      </c>
      <c r="B26" s="62"/>
      <c r="C26" s="62"/>
      <c r="D26" s="63" t="s">
        <v>24</v>
      </c>
      <c r="E26" s="64" t="s">
        <v>22</v>
      </c>
      <c r="F26" s="65" t="s">
        <v>27</v>
      </c>
      <c r="G26" s="68">
        <v>400</v>
      </c>
      <c r="H26" s="56"/>
      <c r="I26" s="42"/>
      <c r="J26" s="42"/>
      <c r="K26" s="42"/>
      <c r="L26" s="42"/>
      <c r="M26" s="42"/>
    </row>
    <row r="27" spans="1:13" s="43" customFormat="1" ht="15.75">
      <c r="A27" s="100">
        <v>1</v>
      </c>
      <c r="B27" s="62">
        <v>41</v>
      </c>
      <c r="C27" s="62"/>
      <c r="D27" s="63" t="s">
        <v>24</v>
      </c>
      <c r="E27" s="64"/>
      <c r="F27" s="65" t="s">
        <v>26</v>
      </c>
      <c r="G27" s="68">
        <v>620</v>
      </c>
      <c r="H27" s="56"/>
      <c r="I27" s="42"/>
      <c r="J27" s="42"/>
      <c r="K27" s="42"/>
      <c r="L27" s="42"/>
      <c r="M27" s="42"/>
    </row>
    <row r="28" spans="1:13" s="33" customFormat="1" ht="15.75">
      <c r="A28" s="62">
        <v>1</v>
      </c>
      <c r="B28" s="62">
        <v>41</v>
      </c>
      <c r="C28" s="62"/>
      <c r="D28" s="63" t="s">
        <v>106</v>
      </c>
      <c r="E28" s="64"/>
      <c r="F28" s="65" t="s">
        <v>107</v>
      </c>
      <c r="G28" s="68">
        <v>600</v>
      </c>
      <c r="H28" s="56"/>
      <c r="I28" s="42"/>
      <c r="J28" s="42"/>
      <c r="K28" s="42"/>
      <c r="L28" s="42"/>
      <c r="M28" s="42"/>
    </row>
    <row r="29" spans="1:13" s="43" customFormat="1" ht="15.75">
      <c r="A29" s="62">
        <v>1</v>
      </c>
      <c r="B29" s="62">
        <v>41</v>
      </c>
      <c r="C29" s="62"/>
      <c r="D29" s="63" t="s">
        <v>28</v>
      </c>
      <c r="E29" s="64"/>
      <c r="F29" s="65" t="s">
        <v>108</v>
      </c>
      <c r="G29" s="68">
        <v>500</v>
      </c>
      <c r="H29" s="56"/>
      <c r="I29" s="42"/>
      <c r="J29" s="42"/>
      <c r="K29" s="42"/>
      <c r="L29" s="42"/>
      <c r="M29" s="42"/>
    </row>
    <row r="30" spans="1:13" s="43" customFormat="1" ht="15.75" hidden="1">
      <c r="A30" s="62"/>
      <c r="B30" s="62"/>
      <c r="C30" s="62"/>
      <c r="D30" s="63"/>
      <c r="E30" s="64"/>
      <c r="F30" s="65"/>
      <c r="G30" s="68"/>
      <c r="H30" s="56"/>
      <c r="I30" s="42"/>
      <c r="J30" s="42"/>
      <c r="K30" s="42"/>
      <c r="L30" s="42"/>
      <c r="M30" s="42"/>
    </row>
    <row r="31" spans="1:13" s="43" customFormat="1" ht="15.75">
      <c r="A31" s="62">
        <v>1</v>
      </c>
      <c r="B31" s="62">
        <v>41</v>
      </c>
      <c r="C31" s="62"/>
      <c r="D31" s="63" t="s">
        <v>29</v>
      </c>
      <c r="E31" s="64"/>
      <c r="F31" s="65" t="s">
        <v>30</v>
      </c>
      <c r="G31" s="68">
        <v>20</v>
      </c>
      <c r="H31" s="56"/>
      <c r="I31" s="42"/>
      <c r="J31" s="42">
        <v>7</v>
      </c>
      <c r="K31" s="42"/>
      <c r="L31" s="42"/>
      <c r="M31" s="42"/>
    </row>
    <row r="32" spans="1:11" s="7" customFormat="1" ht="14.25">
      <c r="A32" s="69">
        <v>1</v>
      </c>
      <c r="B32" s="69" t="s">
        <v>83</v>
      </c>
      <c r="C32" s="70" t="s">
        <v>84</v>
      </c>
      <c r="D32" s="69"/>
      <c r="E32" s="71"/>
      <c r="F32" s="71"/>
      <c r="G32" s="72" t="s">
        <v>109</v>
      </c>
      <c r="H32" s="60"/>
      <c r="I32" s="32"/>
      <c r="J32" s="32"/>
      <c r="K32" s="32"/>
    </row>
    <row r="33" spans="1:11" s="7" customFormat="1" ht="15">
      <c r="A33" s="69"/>
      <c r="B33" s="69"/>
      <c r="C33" s="70"/>
      <c r="D33" s="69"/>
      <c r="E33" s="71"/>
      <c r="F33" s="80"/>
      <c r="G33" s="114"/>
      <c r="H33" s="60"/>
      <c r="I33" s="32"/>
      <c r="J33" s="32"/>
      <c r="K33" s="32"/>
    </row>
    <row r="34" spans="1:13" s="43" customFormat="1" ht="18">
      <c r="A34" s="197" t="s">
        <v>111</v>
      </c>
      <c r="B34" s="195"/>
      <c r="C34" s="195"/>
      <c r="D34" s="196"/>
      <c r="E34" s="64"/>
      <c r="F34" s="65"/>
      <c r="G34" s="68"/>
      <c r="H34" s="56"/>
      <c r="I34" s="42"/>
      <c r="J34" s="42"/>
      <c r="K34" s="42"/>
      <c r="L34" s="42"/>
      <c r="M34" s="42"/>
    </row>
    <row r="35" spans="1:13" s="33" customFormat="1" ht="15.75">
      <c r="A35" s="62"/>
      <c r="B35" s="62"/>
      <c r="C35" s="62"/>
      <c r="D35" s="63" t="s">
        <v>112</v>
      </c>
      <c r="E35" s="64"/>
      <c r="F35" s="65" t="s">
        <v>114</v>
      </c>
      <c r="G35" s="68" t="s">
        <v>113</v>
      </c>
      <c r="H35" s="56"/>
      <c r="I35" s="57"/>
      <c r="J35" s="57">
        <f>J8+J10+J11+J12+J14+J15+J16+J17+J20+J21+J23+J24+J25+J28+J29+J31</f>
        <v>7</v>
      </c>
      <c r="K35" s="57"/>
      <c r="L35" s="57">
        <f>L8+L10+L11+L12+L14+L15+L16+L17+L20+L21+L23+L24+L25+L28+L29+L31</f>
        <v>0</v>
      </c>
      <c r="M35" s="57"/>
    </row>
    <row r="36" spans="1:13" s="43" customFormat="1" ht="15.75">
      <c r="A36" s="69"/>
      <c r="B36" s="69"/>
      <c r="C36" s="70"/>
      <c r="D36" s="73"/>
      <c r="E36" s="64"/>
      <c r="F36" s="65"/>
      <c r="G36" s="74"/>
      <c r="H36" s="56"/>
      <c r="I36" s="42"/>
      <c r="J36" s="42"/>
      <c r="K36" s="42"/>
      <c r="L36" s="42"/>
      <c r="M36" s="42"/>
    </row>
    <row r="37" spans="1:13" s="43" customFormat="1" ht="15.75">
      <c r="A37" s="69"/>
      <c r="B37" s="69"/>
      <c r="C37" s="70"/>
      <c r="D37" s="73"/>
      <c r="E37" s="64"/>
      <c r="F37" s="65"/>
      <c r="G37" s="74"/>
      <c r="H37" s="56"/>
      <c r="I37" s="42"/>
      <c r="J37" s="42"/>
      <c r="K37" s="42"/>
      <c r="L37" s="42"/>
      <c r="M37" s="42"/>
    </row>
    <row r="38" spans="1:13" s="43" customFormat="1" ht="15.75">
      <c r="A38" s="69"/>
      <c r="B38" s="69"/>
      <c r="C38" s="70"/>
      <c r="D38" s="73"/>
      <c r="E38" s="64"/>
      <c r="F38" s="65"/>
      <c r="G38" s="74"/>
      <c r="H38" s="56"/>
      <c r="I38" s="42"/>
      <c r="J38" s="42"/>
      <c r="K38" s="42"/>
      <c r="L38" s="42"/>
      <c r="M38" s="42"/>
    </row>
    <row r="39" spans="1:13" s="43" customFormat="1" ht="15.75">
      <c r="A39" s="69"/>
      <c r="B39" s="69"/>
      <c r="C39" s="70"/>
      <c r="D39" s="73"/>
      <c r="E39" s="64"/>
      <c r="F39" s="65"/>
      <c r="G39" s="74"/>
      <c r="H39" s="56"/>
      <c r="I39" s="42"/>
      <c r="J39" s="42"/>
      <c r="K39" s="42"/>
      <c r="L39" s="42"/>
      <c r="M39" s="42"/>
    </row>
    <row r="40" spans="1:13" s="43" customFormat="1" ht="18">
      <c r="A40" s="105" t="s">
        <v>32</v>
      </c>
      <c r="B40" s="105"/>
      <c r="C40" s="106"/>
      <c r="D40" s="105"/>
      <c r="E40" s="107"/>
      <c r="F40" s="108"/>
      <c r="G40" s="109" t="s">
        <v>110</v>
      </c>
      <c r="H40" s="56"/>
      <c r="I40" s="42"/>
      <c r="J40" s="42"/>
      <c r="K40" s="42"/>
      <c r="L40" s="42"/>
      <c r="M40" s="42"/>
    </row>
    <row r="41" ht="15">
      <c r="F41" s="5" t="s">
        <v>2</v>
      </c>
    </row>
    <row r="42" ht="15.75">
      <c r="F42" s="1"/>
    </row>
    <row r="43" ht="15">
      <c r="F43" s="13" t="s">
        <v>3</v>
      </c>
    </row>
    <row r="44" ht="15.75">
      <c r="F44" s="1"/>
    </row>
    <row r="45" ht="15.75">
      <c r="F45" s="1"/>
    </row>
    <row r="46" ht="15.75">
      <c r="F46" s="1"/>
    </row>
    <row r="47" ht="15.75">
      <c r="F47" s="1"/>
    </row>
    <row r="48" ht="18.75">
      <c r="F48" s="9"/>
    </row>
    <row r="49" ht="18.75">
      <c r="F49" s="9"/>
    </row>
    <row r="50" ht="18.75">
      <c r="F50" s="9"/>
    </row>
    <row r="51" ht="18.75">
      <c r="F51" s="9"/>
    </row>
    <row r="52" ht="18.75">
      <c r="F52" s="9"/>
    </row>
    <row r="53" ht="18.75">
      <c r="F53" s="9"/>
    </row>
    <row r="54" ht="18.75">
      <c r="F54" s="9"/>
    </row>
    <row r="55" ht="18.75">
      <c r="F55" s="9"/>
    </row>
    <row r="56" ht="18.75">
      <c r="F56" s="9"/>
    </row>
    <row r="57" ht="18.75">
      <c r="F57" s="9"/>
    </row>
    <row r="58" ht="18.75">
      <c r="F58" s="9"/>
    </row>
    <row r="59" ht="18.75">
      <c r="F59" s="9"/>
    </row>
    <row r="60" ht="18.75">
      <c r="F60" s="9"/>
    </row>
    <row r="61" ht="18.75">
      <c r="F61" s="9"/>
    </row>
    <row r="62" ht="18.75">
      <c r="F62" s="9" t="s">
        <v>4</v>
      </c>
    </row>
    <row r="63" ht="18.75">
      <c r="F63" s="9"/>
    </row>
    <row r="64" ht="19.5">
      <c r="F64" s="14"/>
    </row>
    <row r="65" ht="15.75">
      <c r="F65" s="3"/>
    </row>
    <row r="66" spans="1:14" ht="15.75">
      <c r="A66" s="38"/>
      <c r="B66" s="38"/>
      <c r="C66" s="38"/>
      <c r="F66" s="10"/>
      <c r="G66" s="30"/>
      <c r="H66" s="30"/>
      <c r="I66" s="30"/>
      <c r="J66" s="30"/>
      <c r="K66" s="30"/>
      <c r="L66" s="30"/>
      <c r="M66" s="30"/>
      <c r="N66" s="4"/>
    </row>
    <row r="67" spans="1:14" ht="15.75">
      <c r="A67" s="38"/>
      <c r="B67" s="38"/>
      <c r="C67" s="38"/>
      <c r="F67" s="11"/>
      <c r="G67" s="29"/>
      <c r="H67" s="29"/>
      <c r="I67" s="29"/>
      <c r="J67" s="29"/>
      <c r="K67" s="29"/>
      <c r="L67" s="29"/>
      <c r="M67" s="29"/>
      <c r="N67" s="4"/>
    </row>
    <row r="68" ht="15">
      <c r="F68" s="6"/>
    </row>
    <row r="69" ht="15.75">
      <c r="F69" s="1"/>
    </row>
    <row r="70" ht="15">
      <c r="F70" s="6"/>
    </row>
    <row r="71" ht="15">
      <c r="F71" s="5"/>
    </row>
    <row r="72" ht="15">
      <c r="F72" s="6"/>
    </row>
    <row r="73" ht="15">
      <c r="F73" s="6"/>
    </row>
    <row r="74" ht="15">
      <c r="F74" s="6"/>
    </row>
    <row r="75" ht="15">
      <c r="F75" s="6"/>
    </row>
    <row r="76" ht="15">
      <c r="F76" s="5"/>
    </row>
    <row r="77" ht="15">
      <c r="F77" s="6"/>
    </row>
    <row r="78" ht="15">
      <c r="F78" s="6"/>
    </row>
    <row r="79" ht="15">
      <c r="F79" s="6"/>
    </row>
    <row r="80" ht="15">
      <c r="F80" s="6"/>
    </row>
    <row r="81" ht="15">
      <c r="F81" s="6"/>
    </row>
    <row r="82" ht="15">
      <c r="F82" s="6"/>
    </row>
    <row r="83" ht="15">
      <c r="F83" s="6"/>
    </row>
    <row r="84" ht="15">
      <c r="F84" s="6"/>
    </row>
    <row r="85" ht="15">
      <c r="F85" s="6"/>
    </row>
    <row r="86" ht="15">
      <c r="F86" s="6"/>
    </row>
    <row r="87" ht="15">
      <c r="F87" s="6"/>
    </row>
    <row r="88" ht="15">
      <c r="F88" s="6"/>
    </row>
    <row r="89" ht="15">
      <c r="F89" s="5"/>
    </row>
    <row r="90" ht="15">
      <c r="F90" s="6"/>
    </row>
    <row r="91" ht="15">
      <c r="F91" s="5"/>
    </row>
    <row r="92" ht="15">
      <c r="F92" s="5"/>
    </row>
    <row r="93" ht="15">
      <c r="F93" s="5"/>
    </row>
    <row r="94" ht="15">
      <c r="F94" s="12"/>
    </row>
    <row r="95" ht="15">
      <c r="F95" s="12"/>
    </row>
    <row r="96" ht="15">
      <c r="F96" s="13"/>
    </row>
    <row r="97" ht="15">
      <c r="F97" s="12"/>
    </row>
    <row r="98" ht="15">
      <c r="F98" s="12"/>
    </row>
    <row r="99" ht="15">
      <c r="F99" s="15"/>
    </row>
    <row r="100" ht="15">
      <c r="F100" s="15"/>
    </row>
    <row r="101" ht="15">
      <c r="F101" s="15"/>
    </row>
    <row r="102" ht="15">
      <c r="F102" s="6"/>
    </row>
    <row r="103" ht="15">
      <c r="F103" s="5"/>
    </row>
    <row r="104" ht="15">
      <c r="F104" s="12"/>
    </row>
    <row r="105" ht="15">
      <c r="F105" s="12"/>
    </row>
    <row r="106" ht="15">
      <c r="F106" s="6"/>
    </row>
    <row r="107" ht="15">
      <c r="F107" s="6"/>
    </row>
    <row r="108" ht="15">
      <c r="F108" s="6"/>
    </row>
    <row r="109" ht="15">
      <c r="F109" s="6"/>
    </row>
    <row r="110" ht="15">
      <c r="F110" s="6"/>
    </row>
    <row r="111" ht="15">
      <c r="F111" s="6"/>
    </row>
    <row r="112" ht="15">
      <c r="F112" s="6"/>
    </row>
    <row r="113" ht="15">
      <c r="F113" s="6"/>
    </row>
    <row r="114" ht="15">
      <c r="F114" s="6"/>
    </row>
    <row r="115" ht="15">
      <c r="F115" s="12"/>
    </row>
    <row r="116" ht="15">
      <c r="F116" s="12"/>
    </row>
    <row r="117" ht="15">
      <c r="F117" s="6"/>
    </row>
    <row r="118" ht="15">
      <c r="F118" s="6"/>
    </row>
    <row r="119" ht="15">
      <c r="F119" s="12"/>
    </row>
    <row r="120" ht="15">
      <c r="F120" s="12"/>
    </row>
    <row r="121" ht="15">
      <c r="F121" s="6"/>
    </row>
    <row r="122" ht="15">
      <c r="F122" s="6"/>
    </row>
    <row r="123" ht="15">
      <c r="F123" s="6"/>
    </row>
    <row r="124" ht="15">
      <c r="F124" s="6"/>
    </row>
    <row r="125" ht="15">
      <c r="F125" s="5"/>
    </row>
    <row r="126" ht="15">
      <c r="F126" s="6"/>
    </row>
    <row r="127" ht="15">
      <c r="F127" s="6"/>
    </row>
    <row r="128" ht="15">
      <c r="F128" s="6"/>
    </row>
    <row r="129" ht="15">
      <c r="F129" s="6"/>
    </row>
    <row r="130" ht="15">
      <c r="F130" s="6"/>
    </row>
    <row r="131" ht="15">
      <c r="F131" s="6"/>
    </row>
    <row r="132" ht="15">
      <c r="F132" s="6"/>
    </row>
    <row r="133" ht="15">
      <c r="F133" s="6"/>
    </row>
    <row r="134" ht="15">
      <c r="F134" s="6"/>
    </row>
    <row r="135" ht="15">
      <c r="F135" s="6"/>
    </row>
    <row r="136" ht="15">
      <c r="F136" s="12"/>
    </row>
    <row r="137" ht="15">
      <c r="F137" s="6"/>
    </row>
    <row r="138" ht="15">
      <c r="F138" s="6"/>
    </row>
    <row r="139" ht="15">
      <c r="F139" s="6"/>
    </row>
    <row r="140" ht="15">
      <c r="F140" s="6"/>
    </row>
    <row r="141" ht="15">
      <c r="F141" s="6"/>
    </row>
    <row r="142" ht="15">
      <c r="F142" s="6"/>
    </row>
    <row r="143" ht="15">
      <c r="F143" s="6"/>
    </row>
    <row r="144" ht="15">
      <c r="F144" s="5"/>
    </row>
    <row r="145" ht="15">
      <c r="F145" s="6"/>
    </row>
    <row r="146" ht="15">
      <c r="F146" s="6"/>
    </row>
    <row r="147" ht="15">
      <c r="F147" s="12"/>
    </row>
    <row r="148" ht="15">
      <c r="F148" s="5"/>
    </row>
    <row r="149" ht="15">
      <c r="F149" s="6"/>
    </row>
    <row r="150" ht="15">
      <c r="F150" s="16"/>
    </row>
    <row r="151" ht="15">
      <c r="F151" s="5"/>
    </row>
    <row r="152" ht="15">
      <c r="F152" s="5"/>
    </row>
    <row r="153" ht="15.75">
      <c r="F153" s="3"/>
    </row>
    <row r="154" ht="15">
      <c r="F154" s="5"/>
    </row>
    <row r="155" ht="15">
      <c r="F155" s="5"/>
    </row>
    <row r="156" ht="15">
      <c r="F156" s="6"/>
    </row>
    <row r="157" ht="15">
      <c r="F157" s="6"/>
    </row>
    <row r="158" ht="15">
      <c r="F158" s="6"/>
    </row>
    <row r="159" ht="15">
      <c r="F159" s="6"/>
    </row>
    <row r="160" ht="15">
      <c r="F160" s="17"/>
    </row>
    <row r="161" ht="15.75">
      <c r="F161" s="18"/>
    </row>
    <row r="162" ht="15.75">
      <c r="F162" s="3"/>
    </row>
    <row r="163" ht="15.75">
      <c r="F163" s="3"/>
    </row>
    <row r="164" ht="15.75">
      <c r="F164" s="3"/>
    </row>
    <row r="165" ht="15.75">
      <c r="F165" s="3"/>
    </row>
    <row r="166" ht="15">
      <c r="F166" s="5"/>
    </row>
    <row r="167" ht="15">
      <c r="F167" s="5"/>
    </row>
    <row r="168" ht="15">
      <c r="F168" s="6"/>
    </row>
    <row r="169" ht="15">
      <c r="F169" s="5"/>
    </row>
    <row r="170" ht="15">
      <c r="F170" s="6"/>
    </row>
    <row r="171" ht="15">
      <c r="F171" s="6"/>
    </row>
    <row r="172" ht="15">
      <c r="F172" s="6"/>
    </row>
    <row r="173" ht="15">
      <c r="F173" s="6"/>
    </row>
    <row r="174" ht="15">
      <c r="F174" s="6"/>
    </row>
    <row r="175" ht="15">
      <c r="F175" s="5"/>
    </row>
    <row r="176" ht="15">
      <c r="F176" s="5"/>
    </row>
    <row r="177" ht="15">
      <c r="F177" s="6"/>
    </row>
    <row r="178" ht="15">
      <c r="F178" s="6"/>
    </row>
    <row r="179" ht="15">
      <c r="F179" s="6"/>
    </row>
    <row r="180" ht="15">
      <c r="F180" s="5"/>
    </row>
    <row r="181" ht="15">
      <c r="F181" s="5"/>
    </row>
    <row r="182" ht="15">
      <c r="F182" s="6"/>
    </row>
    <row r="183" ht="15">
      <c r="F183" s="6"/>
    </row>
    <row r="184" ht="15">
      <c r="F184" s="6"/>
    </row>
    <row r="185" ht="15">
      <c r="F185" s="5"/>
    </row>
    <row r="186" ht="15">
      <c r="F186" s="6"/>
    </row>
    <row r="187" ht="15">
      <c r="F187" s="5"/>
    </row>
    <row r="188" ht="15">
      <c r="F188" s="5"/>
    </row>
    <row r="189" ht="15">
      <c r="F189" s="5"/>
    </row>
    <row r="190" ht="15">
      <c r="F190" s="6"/>
    </row>
    <row r="191" ht="15.75">
      <c r="F191" s="1"/>
    </row>
    <row r="192" ht="15">
      <c r="F192" s="5"/>
    </row>
    <row r="193" ht="15">
      <c r="F193" s="6"/>
    </row>
    <row r="194" ht="15">
      <c r="F194" s="6"/>
    </row>
    <row r="195" ht="15">
      <c r="F195" s="6"/>
    </row>
    <row r="196" ht="15">
      <c r="F196" s="6"/>
    </row>
    <row r="197" ht="15">
      <c r="F197" s="19"/>
    </row>
    <row r="198" ht="15">
      <c r="F198" s="19"/>
    </row>
    <row r="199" ht="15">
      <c r="F199" s="13"/>
    </row>
    <row r="200" ht="15">
      <c r="F200" s="12"/>
    </row>
    <row r="201" ht="15">
      <c r="F201" s="20"/>
    </row>
    <row r="202" ht="15">
      <c r="F202" s="20"/>
    </row>
    <row r="203" ht="15.75">
      <c r="F203" s="3"/>
    </row>
    <row r="204" ht="15">
      <c r="F204" s="13"/>
    </row>
    <row r="205" ht="15.75">
      <c r="F205" s="3"/>
    </row>
    <row r="206" ht="19.5">
      <c r="F206" s="14"/>
    </row>
    <row r="207" ht="15">
      <c r="F207" s="13"/>
    </row>
    <row r="208" ht="15">
      <c r="F208" s="12"/>
    </row>
    <row r="209" ht="15">
      <c r="F209" s="12"/>
    </row>
    <row r="210" ht="15">
      <c r="F210" s="12"/>
    </row>
    <row r="211" ht="15">
      <c r="F211" s="5"/>
    </row>
    <row r="212" ht="15">
      <c r="F212" s="6"/>
    </row>
    <row r="213" ht="15">
      <c r="F213" s="13"/>
    </row>
    <row r="214" ht="15">
      <c r="F214" s="12"/>
    </row>
    <row r="215" ht="15.75">
      <c r="F215" s="1"/>
    </row>
    <row r="216" ht="15.75">
      <c r="F216" s="1"/>
    </row>
    <row r="217" ht="15">
      <c r="F217" s="5"/>
    </row>
    <row r="218" ht="15">
      <c r="F218" s="5"/>
    </row>
    <row r="219" ht="15">
      <c r="F219" s="6"/>
    </row>
    <row r="220" ht="15">
      <c r="F220" s="5"/>
    </row>
    <row r="221" ht="15">
      <c r="F221" s="6"/>
    </row>
    <row r="222" ht="15">
      <c r="F222" s="6"/>
    </row>
    <row r="223" ht="15">
      <c r="F223" s="6"/>
    </row>
    <row r="224" ht="15">
      <c r="F224" s="12"/>
    </row>
    <row r="225" ht="15">
      <c r="F225" s="12"/>
    </row>
    <row r="226" ht="15">
      <c r="F226" s="6"/>
    </row>
    <row r="227" ht="15">
      <c r="F227" s="6"/>
    </row>
    <row r="228" ht="15">
      <c r="F228" s="6"/>
    </row>
    <row r="229" ht="15">
      <c r="F229" s="6"/>
    </row>
    <row r="230" ht="15.75">
      <c r="F230" s="1"/>
    </row>
    <row r="231" ht="15.75">
      <c r="F231" s="1"/>
    </row>
    <row r="232" ht="15">
      <c r="F232" s="12"/>
    </row>
    <row r="233" ht="15">
      <c r="F233" s="13"/>
    </row>
    <row r="234" ht="15">
      <c r="F234" s="12"/>
    </row>
    <row r="235" ht="15">
      <c r="F235" s="12"/>
    </row>
    <row r="236" ht="15">
      <c r="F236" s="12"/>
    </row>
    <row r="237" ht="15">
      <c r="F237" s="12"/>
    </row>
    <row r="238" ht="15">
      <c r="F238" s="12"/>
    </row>
    <row r="239" ht="15">
      <c r="F239" s="12"/>
    </row>
    <row r="240" ht="15">
      <c r="F240" s="12"/>
    </row>
    <row r="241" ht="15">
      <c r="F241" s="12"/>
    </row>
    <row r="242" ht="15">
      <c r="F242" s="12"/>
    </row>
    <row r="243" ht="15">
      <c r="F243" s="12"/>
    </row>
    <row r="244" ht="15.75">
      <c r="F244" s="3"/>
    </row>
    <row r="245" ht="15.75">
      <c r="F245" s="3"/>
    </row>
    <row r="246" ht="15.75">
      <c r="F246" s="3"/>
    </row>
    <row r="247" ht="15">
      <c r="F247" s="13"/>
    </row>
    <row r="248" ht="15">
      <c r="F248" s="13"/>
    </row>
    <row r="249" ht="15">
      <c r="F249" s="12"/>
    </row>
    <row r="250" ht="15">
      <c r="F250" s="13"/>
    </row>
    <row r="251" ht="15">
      <c r="F251" s="13"/>
    </row>
    <row r="252" ht="15">
      <c r="F252" s="21"/>
    </row>
    <row r="253" ht="15">
      <c r="F253" s="21"/>
    </row>
    <row r="254" ht="15">
      <c r="F254" s="12"/>
    </row>
    <row r="255" ht="15">
      <c r="F255" s="12"/>
    </row>
    <row r="256" ht="15">
      <c r="F256" s="12"/>
    </row>
    <row r="257" ht="15">
      <c r="F257" s="12"/>
    </row>
    <row r="258" ht="15">
      <c r="F258" s="12"/>
    </row>
    <row r="259" ht="15">
      <c r="F259" s="22"/>
    </row>
    <row r="260" ht="15">
      <c r="F260" s="22"/>
    </row>
    <row r="261" ht="15">
      <c r="F261" s="12"/>
    </row>
    <row r="262" ht="15">
      <c r="F262" s="12"/>
    </row>
    <row r="263" ht="15">
      <c r="F263" s="12"/>
    </row>
    <row r="264" ht="15">
      <c r="F264" s="26"/>
    </row>
    <row r="265" ht="15">
      <c r="F265" s="5"/>
    </row>
    <row r="266" ht="15">
      <c r="F266" s="5"/>
    </row>
    <row r="267" ht="15">
      <c r="F267" s="5"/>
    </row>
    <row r="268" ht="15">
      <c r="F268" s="6"/>
    </row>
    <row r="269" ht="15.75">
      <c r="F269" s="1"/>
    </row>
    <row r="270" ht="15">
      <c r="F270" s="5"/>
    </row>
    <row r="271" ht="15">
      <c r="F271" s="5"/>
    </row>
    <row r="272" ht="15">
      <c r="F272" s="6"/>
    </row>
    <row r="273" ht="15">
      <c r="F273" s="6"/>
    </row>
    <row r="274" ht="15">
      <c r="F274" s="5"/>
    </row>
    <row r="275" ht="15">
      <c r="F275" s="5"/>
    </row>
    <row r="276" ht="15">
      <c r="F276" s="6"/>
    </row>
    <row r="277" ht="15">
      <c r="F277" s="5"/>
    </row>
    <row r="278" ht="15">
      <c r="F278" s="5"/>
    </row>
    <row r="279" ht="15">
      <c r="F279" s="13"/>
    </row>
    <row r="280" ht="15.75">
      <c r="F280" s="3"/>
    </row>
    <row r="281" ht="15.75">
      <c r="F281" s="3"/>
    </row>
    <row r="282" ht="15">
      <c r="F282" s="5"/>
    </row>
    <row r="283" ht="15">
      <c r="F283" s="5"/>
    </row>
    <row r="284" ht="15">
      <c r="F284" s="6"/>
    </row>
    <row r="285" ht="15">
      <c r="F285" s="5"/>
    </row>
    <row r="286" ht="15">
      <c r="F286" s="6"/>
    </row>
    <row r="287" ht="15">
      <c r="F287" s="6"/>
    </row>
    <row r="288" ht="15">
      <c r="F288" s="6"/>
    </row>
    <row r="289" ht="15">
      <c r="F289" s="6"/>
    </row>
    <row r="290" ht="15">
      <c r="F290" s="6"/>
    </row>
    <row r="291" ht="15">
      <c r="F291" s="6"/>
    </row>
    <row r="292" ht="15">
      <c r="F292" s="6"/>
    </row>
    <row r="293" ht="15">
      <c r="F293" s="6"/>
    </row>
    <row r="294" ht="15">
      <c r="F294" s="6"/>
    </row>
    <row r="295" ht="15.75">
      <c r="F295" s="18"/>
    </row>
    <row r="296" ht="15.75">
      <c r="F296" s="1"/>
    </row>
    <row r="297" ht="15">
      <c r="F297" s="5"/>
    </row>
    <row r="298" ht="15">
      <c r="F298" s="5"/>
    </row>
    <row r="299" ht="15.75">
      <c r="F299" s="3"/>
    </row>
    <row r="300" ht="19.5">
      <c r="F300" s="14"/>
    </row>
    <row r="301" ht="15">
      <c r="F301" s="13"/>
    </row>
    <row r="302" ht="15">
      <c r="F302" s="12"/>
    </row>
    <row r="303" ht="15">
      <c r="F303" s="13"/>
    </row>
    <row r="304" ht="15">
      <c r="F304" s="12"/>
    </row>
    <row r="305" ht="15.75">
      <c r="F305" s="23"/>
    </row>
    <row r="306" ht="15">
      <c r="F306" s="6"/>
    </row>
    <row r="307" ht="15">
      <c r="F307" s="6"/>
    </row>
    <row r="308" ht="15">
      <c r="F308" s="6"/>
    </row>
    <row r="309" ht="15">
      <c r="F309" s="6"/>
    </row>
    <row r="310" ht="15">
      <c r="F310" s="6"/>
    </row>
    <row r="311" ht="15">
      <c r="F311" s="6"/>
    </row>
    <row r="312" ht="15">
      <c r="F312" s="6"/>
    </row>
    <row r="313" ht="15">
      <c r="F313" s="6"/>
    </row>
    <row r="314" ht="15">
      <c r="F314" s="6"/>
    </row>
    <row r="315" ht="15">
      <c r="F315" s="6"/>
    </row>
    <row r="316" ht="15">
      <c r="F316" s="6"/>
    </row>
    <row r="317" ht="15">
      <c r="F317" s="6"/>
    </row>
    <row r="318" ht="15">
      <c r="F318" s="6"/>
    </row>
    <row r="319" ht="15">
      <c r="F319" s="6"/>
    </row>
    <row r="320" ht="15">
      <c r="F320" s="6"/>
    </row>
    <row r="321" ht="15">
      <c r="F321" s="6"/>
    </row>
    <row r="322" ht="15">
      <c r="F322" s="6"/>
    </row>
    <row r="323" ht="15">
      <c r="F323" s="5"/>
    </row>
    <row r="324" ht="15">
      <c r="F324" s="26"/>
    </row>
    <row r="325" ht="15.75">
      <c r="F325" s="18"/>
    </row>
    <row r="326" ht="15.75">
      <c r="F326" s="18"/>
    </row>
    <row r="327" ht="15.75">
      <c r="F327" s="1"/>
    </row>
    <row r="328" ht="15">
      <c r="F328" s="6"/>
    </row>
    <row r="329" ht="15">
      <c r="F329" s="6"/>
    </row>
    <row r="330" ht="15">
      <c r="F330" s="6"/>
    </row>
    <row r="331" ht="15">
      <c r="F331" s="12"/>
    </row>
    <row r="332" ht="15">
      <c r="F332" s="12"/>
    </row>
    <row r="333" ht="15">
      <c r="F333" s="12"/>
    </row>
    <row r="334" ht="15">
      <c r="F334" s="12"/>
    </row>
    <row r="335" ht="15">
      <c r="F335" s="12"/>
    </row>
    <row r="336" ht="15">
      <c r="F336" s="12"/>
    </row>
    <row r="337" ht="15">
      <c r="F337" s="12"/>
    </row>
    <row r="338" ht="15">
      <c r="F338" s="12"/>
    </row>
    <row r="339" ht="15">
      <c r="F339" s="12"/>
    </row>
    <row r="340" ht="15">
      <c r="F340" s="12"/>
    </row>
    <row r="341" ht="15">
      <c r="F341" s="13"/>
    </row>
    <row r="342" ht="15.75">
      <c r="F342" s="1"/>
    </row>
    <row r="343" ht="15">
      <c r="F343" s="5"/>
    </row>
    <row r="344" ht="15">
      <c r="F344" s="5"/>
    </row>
    <row r="345" ht="15">
      <c r="F345" s="6"/>
    </row>
    <row r="346" ht="15">
      <c r="F346" s="6"/>
    </row>
    <row r="347" ht="15">
      <c r="F347" s="6"/>
    </row>
    <row r="348" ht="15">
      <c r="F348" s="12"/>
    </row>
    <row r="349" ht="15.75">
      <c r="F349" s="27"/>
    </row>
    <row r="350" ht="15.75">
      <c r="F350" s="1"/>
    </row>
    <row r="351" ht="15.75">
      <c r="F351" s="1"/>
    </row>
    <row r="352" ht="15">
      <c r="F352" s="5"/>
    </row>
    <row r="353" ht="15">
      <c r="F353" s="5"/>
    </row>
    <row r="354" ht="15">
      <c r="F354" s="6"/>
    </row>
    <row r="355" ht="15">
      <c r="F355" s="6"/>
    </row>
    <row r="356" ht="15">
      <c r="F356" s="6"/>
    </row>
    <row r="357" ht="15">
      <c r="F357" s="6"/>
    </row>
    <row r="358" ht="15">
      <c r="F358" s="6"/>
    </row>
    <row r="359" ht="15">
      <c r="F359" s="6"/>
    </row>
    <row r="360" ht="15">
      <c r="F360" s="6"/>
    </row>
    <row r="361" ht="15">
      <c r="F361" s="5"/>
    </row>
    <row r="362" ht="15">
      <c r="F362" s="5"/>
    </row>
    <row r="363" ht="15.75">
      <c r="F363" s="1"/>
    </row>
    <row r="364" ht="15.75">
      <c r="F364" s="1"/>
    </row>
    <row r="365" ht="15.75">
      <c r="F365" s="1"/>
    </row>
    <row r="366" ht="15">
      <c r="F366" s="13"/>
    </row>
    <row r="367" ht="15">
      <c r="F367" s="13"/>
    </row>
    <row r="368" ht="15">
      <c r="F368" s="12"/>
    </row>
    <row r="369" ht="15">
      <c r="F369" s="12"/>
    </row>
    <row r="370" ht="15">
      <c r="F370" s="12"/>
    </row>
    <row r="371" ht="15">
      <c r="F371" s="13"/>
    </row>
    <row r="372" ht="15">
      <c r="F372" s="12"/>
    </row>
    <row r="373" ht="15">
      <c r="F373" s="12"/>
    </row>
    <row r="374" ht="15">
      <c r="F374" s="12"/>
    </row>
    <row r="375" ht="15">
      <c r="F375" s="12"/>
    </row>
    <row r="376" ht="15">
      <c r="F376" s="13"/>
    </row>
    <row r="377" ht="15">
      <c r="F377" s="12"/>
    </row>
    <row r="378" ht="15">
      <c r="F378" s="12"/>
    </row>
    <row r="379" ht="15">
      <c r="F379" s="12"/>
    </row>
    <row r="380" ht="15">
      <c r="F380" s="12"/>
    </row>
    <row r="381" ht="15">
      <c r="F381" s="12"/>
    </row>
    <row r="382" ht="15">
      <c r="F382" s="13"/>
    </row>
    <row r="383" ht="15">
      <c r="F383" s="12"/>
    </row>
    <row r="384" ht="15">
      <c r="F384" s="12"/>
    </row>
    <row r="385" ht="15">
      <c r="F385" s="12"/>
    </row>
    <row r="386" ht="15">
      <c r="F386" s="12"/>
    </row>
    <row r="387" ht="15">
      <c r="F387" s="12"/>
    </row>
    <row r="388" ht="15">
      <c r="F388" s="12"/>
    </row>
    <row r="389" ht="15">
      <c r="F389" s="12"/>
    </row>
    <row r="390" ht="15">
      <c r="F390" s="12"/>
    </row>
    <row r="391" ht="15">
      <c r="F391" s="12"/>
    </row>
    <row r="392" ht="15">
      <c r="F392" s="12"/>
    </row>
    <row r="393" ht="15">
      <c r="F393" s="12"/>
    </row>
    <row r="394" ht="15">
      <c r="F394" s="12"/>
    </row>
    <row r="395" ht="15">
      <c r="F395" s="12"/>
    </row>
    <row r="396" ht="15">
      <c r="F396" s="12"/>
    </row>
    <row r="397" ht="15">
      <c r="F397" s="12"/>
    </row>
    <row r="398" ht="15">
      <c r="F398" s="12"/>
    </row>
    <row r="399" ht="15">
      <c r="F399" s="12"/>
    </row>
    <row r="400" ht="15">
      <c r="F400" s="13"/>
    </row>
    <row r="401" ht="15">
      <c r="F401" s="13"/>
    </row>
    <row r="402" ht="15.75">
      <c r="F402" s="3"/>
    </row>
    <row r="403" ht="15.75">
      <c r="F403" s="3"/>
    </row>
    <row r="404" ht="15">
      <c r="F404" s="13"/>
    </row>
    <row r="405" ht="15">
      <c r="F405" s="13"/>
    </row>
    <row r="406" ht="15">
      <c r="F406" s="12"/>
    </row>
    <row r="407" ht="15">
      <c r="F407" s="12"/>
    </row>
    <row r="408" ht="15">
      <c r="F408" s="12"/>
    </row>
    <row r="409" ht="15">
      <c r="F409" s="12"/>
    </row>
    <row r="410" ht="15">
      <c r="F410" s="12"/>
    </row>
    <row r="411" ht="15">
      <c r="F411" s="12"/>
    </row>
    <row r="412" ht="15">
      <c r="F412" s="12"/>
    </row>
    <row r="413" ht="15">
      <c r="F413" s="12"/>
    </row>
    <row r="414" ht="15">
      <c r="F414" s="12"/>
    </row>
    <row r="415" ht="15">
      <c r="F415" s="12"/>
    </row>
    <row r="416" ht="15">
      <c r="F416" s="12"/>
    </row>
    <row r="417" ht="15">
      <c r="F417" s="12"/>
    </row>
    <row r="418" ht="15">
      <c r="F418" s="12"/>
    </row>
    <row r="419" ht="15">
      <c r="F419" s="12"/>
    </row>
    <row r="420" ht="15">
      <c r="F420" s="12"/>
    </row>
    <row r="421" ht="15">
      <c r="F421" s="12"/>
    </row>
    <row r="422" ht="15">
      <c r="F422" s="13"/>
    </row>
    <row r="423" ht="15">
      <c r="F423" s="13"/>
    </row>
    <row r="424" ht="15">
      <c r="F424" s="12"/>
    </row>
    <row r="425" ht="15">
      <c r="F425" s="13"/>
    </row>
    <row r="426" ht="15">
      <c r="F426" s="12"/>
    </row>
    <row r="427" ht="15.75">
      <c r="F427" s="1"/>
    </row>
    <row r="428" ht="15.75">
      <c r="F428" s="1"/>
    </row>
    <row r="429" ht="15.75">
      <c r="F429" s="1"/>
    </row>
    <row r="430" ht="15">
      <c r="F430" s="6"/>
    </row>
    <row r="431" ht="15.75">
      <c r="F431" s="24"/>
    </row>
    <row r="432" ht="15.75">
      <c r="F432" s="24"/>
    </row>
    <row r="433" ht="15.75">
      <c r="F433" s="3"/>
    </row>
    <row r="434" ht="15.75">
      <c r="F434" s="3"/>
    </row>
    <row r="435" ht="15.75">
      <c r="F435" s="8"/>
    </row>
    <row r="436" ht="15">
      <c r="F436" s="12"/>
    </row>
    <row r="437" ht="15">
      <c r="F437" s="12"/>
    </row>
    <row r="438" ht="15">
      <c r="F438" s="12"/>
    </row>
    <row r="439" ht="15">
      <c r="F439" s="12"/>
    </row>
    <row r="440" ht="15.75">
      <c r="F440" s="3"/>
    </row>
    <row r="441" ht="15.75">
      <c r="F441" s="3"/>
    </row>
    <row r="442" ht="15.75">
      <c r="F442" s="8"/>
    </row>
    <row r="443" ht="15">
      <c r="F443" s="20"/>
    </row>
    <row r="444" ht="15">
      <c r="F444" s="12"/>
    </row>
    <row r="445" ht="15">
      <c r="F445" s="12"/>
    </row>
    <row r="446" ht="15">
      <c r="F446" s="12"/>
    </row>
    <row r="447" ht="15">
      <c r="F447" s="12"/>
    </row>
    <row r="448" ht="15">
      <c r="F448" s="12"/>
    </row>
    <row r="449" ht="15.75">
      <c r="F449" s="3"/>
    </row>
    <row r="450" ht="15">
      <c r="F450" s="12"/>
    </row>
    <row r="451" ht="15">
      <c r="F451" s="31"/>
    </row>
    <row r="452" ht="15">
      <c r="F452" s="12"/>
    </row>
    <row r="453" ht="15">
      <c r="F453" s="12"/>
    </row>
    <row r="454" ht="15">
      <c r="F454" s="12"/>
    </row>
    <row r="455" ht="15.75">
      <c r="F455" s="3"/>
    </row>
    <row r="456" ht="15.75">
      <c r="F456" s="3"/>
    </row>
    <row r="457" ht="15.75">
      <c r="F457" s="3"/>
    </row>
    <row r="458" ht="15">
      <c r="F458" s="12"/>
    </row>
    <row r="459" ht="15.75">
      <c r="F459" s="3"/>
    </row>
    <row r="460" ht="15">
      <c r="F460" s="12"/>
    </row>
    <row r="461" ht="19.5">
      <c r="F461" s="14"/>
    </row>
    <row r="462" ht="15.75">
      <c r="F462" s="3"/>
    </row>
    <row r="463" ht="15">
      <c r="F463" s="12"/>
    </row>
    <row r="464" ht="15.75">
      <c r="F464" s="3"/>
    </row>
    <row r="465" ht="15.75">
      <c r="F465" s="3"/>
    </row>
    <row r="466" ht="15.75">
      <c r="F466" s="3"/>
    </row>
    <row r="467" ht="15.75">
      <c r="F467" s="3"/>
    </row>
    <row r="468" ht="15">
      <c r="F468" s="6"/>
    </row>
    <row r="469" ht="15.75">
      <c r="F469" s="1"/>
    </row>
    <row r="470" ht="15">
      <c r="F470" s="5"/>
    </row>
    <row r="471" ht="15">
      <c r="F471" s="5"/>
    </row>
    <row r="472" ht="15">
      <c r="F472" s="6"/>
    </row>
    <row r="473" ht="15">
      <c r="F473" s="5"/>
    </row>
    <row r="474" ht="15">
      <c r="F474" s="5"/>
    </row>
    <row r="475" ht="15">
      <c r="F475" s="6"/>
    </row>
    <row r="476" ht="15.75">
      <c r="F476" s="1"/>
    </row>
    <row r="477" ht="15.75">
      <c r="F477" s="3"/>
    </row>
    <row r="478" ht="15">
      <c r="F478" s="6"/>
    </row>
    <row r="479" ht="15.75">
      <c r="F479" s="1"/>
    </row>
    <row r="480" ht="19.5">
      <c r="F480" s="14"/>
    </row>
    <row r="481" ht="15.75">
      <c r="F481" s="3"/>
    </row>
    <row r="482" ht="15.75">
      <c r="F482" s="1"/>
    </row>
    <row r="483" ht="15.75">
      <c r="F483" s="1"/>
    </row>
    <row r="484" ht="15">
      <c r="F484" s="6"/>
    </row>
    <row r="485" ht="15">
      <c r="F485" s="6"/>
    </row>
    <row r="486" ht="15.75">
      <c r="F486" s="1"/>
    </row>
    <row r="487" ht="15.75">
      <c r="F487" s="1"/>
    </row>
    <row r="488" ht="15.75">
      <c r="F488" s="1"/>
    </row>
    <row r="489" ht="18.75">
      <c r="F489" s="25"/>
    </row>
    <row r="490" ht="18.75">
      <c r="F490" s="25"/>
    </row>
    <row r="491" ht="19.5">
      <c r="F491" s="14"/>
    </row>
    <row r="492" ht="15.75">
      <c r="F492" s="1"/>
    </row>
    <row r="493" ht="15.75">
      <c r="F493" s="1"/>
    </row>
    <row r="494" ht="15.75">
      <c r="F494" s="1"/>
    </row>
    <row r="495" ht="15.75">
      <c r="F495" s="1"/>
    </row>
    <row r="496" ht="15.75">
      <c r="F496" s="1"/>
    </row>
    <row r="497" ht="15.75">
      <c r="F497" s="1"/>
    </row>
    <row r="498" ht="15.75">
      <c r="F498" s="1"/>
    </row>
    <row r="499" ht="15.75">
      <c r="F499" s="1"/>
    </row>
    <row r="500" ht="15.75">
      <c r="F500" s="1"/>
    </row>
    <row r="501" ht="15.75">
      <c r="F501" s="1"/>
    </row>
    <row r="502" ht="15.75">
      <c r="F502" s="1"/>
    </row>
    <row r="503" ht="15.75">
      <c r="F503" s="1"/>
    </row>
    <row r="504" ht="15.75">
      <c r="F504" s="1"/>
    </row>
    <row r="505" ht="15.75">
      <c r="F505" s="1"/>
    </row>
    <row r="506" ht="15.75">
      <c r="F506" s="1"/>
    </row>
    <row r="507" ht="15.75">
      <c r="F507" s="1"/>
    </row>
    <row r="508" ht="19.5">
      <c r="F508" s="14"/>
    </row>
    <row r="509" ht="15">
      <c r="F509" s="13"/>
    </row>
    <row r="510" ht="19.5">
      <c r="F510" s="2"/>
    </row>
  </sheetData>
  <sheetProtection/>
  <mergeCells count="3">
    <mergeCell ref="A1:G1"/>
    <mergeCell ref="A3:D3"/>
    <mergeCell ref="A34:D34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6"/>
  <sheetViews>
    <sheetView tabSelected="1" zoomScalePageLayoutView="0" workbookViewId="0" topLeftCell="C1">
      <selection activeCell="S25" sqref="S25"/>
    </sheetView>
  </sheetViews>
  <sheetFormatPr defaultColWidth="9.140625" defaultRowHeight="12.75"/>
  <cols>
    <col min="1" max="1" width="4.7109375" style="44" hidden="1" customWidth="1"/>
    <col min="2" max="2" width="3.7109375" style="44" hidden="1" customWidth="1"/>
    <col min="3" max="3" width="6.140625" style="45" customWidth="1"/>
    <col min="4" max="4" width="8.00390625" style="45" customWidth="1"/>
    <col min="5" max="5" width="7.421875" style="45" customWidth="1"/>
    <col min="6" max="6" width="2.421875" style="45" customWidth="1"/>
    <col min="7" max="7" width="44.00390625" style="43" customWidth="1"/>
    <col min="8" max="8" width="10.7109375" style="61" hidden="1" customWidth="1"/>
    <col min="9" max="9" width="11.140625" style="50" hidden="1" customWidth="1"/>
    <col min="10" max="11" width="12.00390625" style="43" hidden="1" customWidth="1"/>
    <col min="12" max="12" width="10.8515625" style="0" hidden="1" customWidth="1"/>
    <col min="13" max="13" width="10.140625" style="0" hidden="1" customWidth="1"/>
    <col min="14" max="14" width="8.140625" style="158" customWidth="1"/>
    <col min="15" max="16" width="10.140625" style="158" hidden="1" customWidth="1"/>
    <col min="17" max="18" width="9.140625" style="158" customWidth="1"/>
  </cols>
  <sheetData>
    <row r="1" spans="1:18" ht="20.25">
      <c r="A1" s="201" t="s">
        <v>244</v>
      </c>
      <c r="B1" s="202"/>
      <c r="C1" s="202"/>
      <c r="D1" s="202"/>
      <c r="E1" s="202"/>
      <c r="F1" s="202"/>
      <c r="G1" s="202"/>
      <c r="H1" s="202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s="144" customFormat="1" ht="14.25" customHeight="1">
      <c r="A2" s="139"/>
      <c r="B2" s="139"/>
      <c r="C2" s="140"/>
      <c r="D2" s="139"/>
      <c r="E2" s="140"/>
      <c r="F2" s="140"/>
      <c r="G2" s="141"/>
      <c r="H2" s="123">
        <v>2010</v>
      </c>
      <c r="I2" s="127">
        <v>2011</v>
      </c>
      <c r="J2" s="142">
        <v>2009</v>
      </c>
      <c r="K2" s="142">
        <v>2010</v>
      </c>
      <c r="L2" s="143">
        <v>2012</v>
      </c>
      <c r="M2" s="128">
        <v>2012</v>
      </c>
      <c r="N2" s="151">
        <v>2015</v>
      </c>
      <c r="O2" s="151">
        <v>2014</v>
      </c>
      <c r="P2" s="151">
        <v>2015</v>
      </c>
      <c r="Q2" s="152">
        <v>2015</v>
      </c>
      <c r="R2" s="152"/>
    </row>
    <row r="3" spans="1:18" s="144" customFormat="1" ht="14.25" customHeight="1">
      <c r="A3" s="139"/>
      <c r="B3" s="139"/>
      <c r="C3" s="140"/>
      <c r="D3" s="139"/>
      <c r="E3" s="140"/>
      <c r="F3" s="140"/>
      <c r="G3" s="141"/>
      <c r="H3" s="123" t="s">
        <v>125</v>
      </c>
      <c r="I3" s="124" t="s">
        <v>125</v>
      </c>
      <c r="J3" s="145"/>
      <c r="K3" s="145"/>
      <c r="L3" s="146" t="s">
        <v>126</v>
      </c>
      <c r="M3" s="125" t="s">
        <v>127</v>
      </c>
      <c r="N3" s="153" t="s">
        <v>136</v>
      </c>
      <c r="O3" s="153" t="s">
        <v>126</v>
      </c>
      <c r="P3" s="153" t="s">
        <v>126</v>
      </c>
      <c r="Q3" s="154" t="s">
        <v>202</v>
      </c>
      <c r="R3" s="154"/>
    </row>
    <row r="4" spans="1:18" s="144" customFormat="1" ht="16.5" customHeight="1">
      <c r="A4" s="147"/>
      <c r="B4" s="147"/>
      <c r="C4" s="148"/>
      <c r="D4" s="147"/>
      <c r="E4" s="148"/>
      <c r="F4" s="148"/>
      <c r="G4" s="149"/>
      <c r="H4" s="126" t="s">
        <v>105</v>
      </c>
      <c r="I4" s="121" t="s">
        <v>105</v>
      </c>
      <c r="J4" s="150" t="s">
        <v>1</v>
      </c>
      <c r="K4" s="150" t="s">
        <v>0</v>
      </c>
      <c r="L4" s="122" t="s">
        <v>105</v>
      </c>
      <c r="M4" s="122" t="s">
        <v>105</v>
      </c>
      <c r="N4" s="155" t="s">
        <v>235</v>
      </c>
      <c r="O4" s="155" t="s">
        <v>105</v>
      </c>
      <c r="P4" s="155" t="s">
        <v>105</v>
      </c>
      <c r="Q4" s="156" t="s">
        <v>235</v>
      </c>
      <c r="R4" s="156"/>
    </row>
    <row r="5" spans="1:16" ht="14.25">
      <c r="A5" s="76"/>
      <c r="B5" s="76"/>
      <c r="C5" s="77"/>
      <c r="D5" s="93" t="s">
        <v>236</v>
      </c>
      <c r="E5" s="84"/>
      <c r="F5" s="84"/>
      <c r="G5" s="83"/>
      <c r="H5" s="78"/>
      <c r="I5" s="78"/>
      <c r="J5" s="32"/>
      <c r="K5" s="32"/>
      <c r="L5" s="78"/>
      <c r="M5" s="78"/>
      <c r="N5" s="157"/>
      <c r="O5" s="157"/>
      <c r="P5" s="157"/>
    </row>
    <row r="6" spans="1:18" ht="15">
      <c r="A6" s="81">
        <v>1</v>
      </c>
      <c r="B6" s="81">
        <v>2</v>
      </c>
      <c r="C6" s="85" t="s">
        <v>33</v>
      </c>
      <c r="D6" s="87" t="s">
        <v>138</v>
      </c>
      <c r="E6" s="80">
        <v>611</v>
      </c>
      <c r="F6" s="80"/>
      <c r="G6" s="81" t="s">
        <v>35</v>
      </c>
      <c r="H6" s="78">
        <v>52318</v>
      </c>
      <c r="I6" s="78">
        <v>49916</v>
      </c>
      <c r="J6" s="34">
        <f aca="true" t="shared" si="0" ref="J6:J16">I6/30.126</f>
        <v>1656.9076545176922</v>
      </c>
      <c r="K6" s="34">
        <v>1320</v>
      </c>
      <c r="L6" s="78">
        <v>55000</v>
      </c>
      <c r="M6" s="78">
        <v>55000</v>
      </c>
      <c r="N6" s="159">
        <v>59900</v>
      </c>
      <c r="O6" s="159">
        <v>55000</v>
      </c>
      <c r="P6" s="159">
        <v>55000</v>
      </c>
      <c r="Q6" s="159">
        <v>59900</v>
      </c>
      <c r="R6" s="159"/>
    </row>
    <row r="7" spans="1:18" ht="15">
      <c r="A7" s="81">
        <v>1</v>
      </c>
      <c r="B7" s="81">
        <v>2</v>
      </c>
      <c r="C7" s="85" t="s">
        <v>33</v>
      </c>
      <c r="D7" s="87" t="s">
        <v>138</v>
      </c>
      <c r="E7" s="80">
        <v>614</v>
      </c>
      <c r="F7" s="80"/>
      <c r="G7" s="81" t="s">
        <v>36</v>
      </c>
      <c r="H7" s="78">
        <v>800</v>
      </c>
      <c r="I7" s="78">
        <v>1660</v>
      </c>
      <c r="J7" s="34">
        <f t="shared" si="0"/>
        <v>55.10190533094337</v>
      </c>
      <c r="K7" s="34">
        <v>30</v>
      </c>
      <c r="L7" s="78">
        <v>1660</v>
      </c>
      <c r="M7" s="78">
        <v>1660</v>
      </c>
      <c r="N7" s="159">
        <v>1700</v>
      </c>
      <c r="O7" s="159">
        <v>1660</v>
      </c>
      <c r="P7" s="159">
        <v>1660</v>
      </c>
      <c r="Q7" s="159">
        <v>1700</v>
      </c>
      <c r="R7" s="159"/>
    </row>
    <row r="8" spans="1:18" ht="15">
      <c r="A8" s="81">
        <v>1</v>
      </c>
      <c r="B8" s="81">
        <v>2</v>
      </c>
      <c r="C8" s="85" t="s">
        <v>33</v>
      </c>
      <c r="D8" s="87" t="s">
        <v>138</v>
      </c>
      <c r="E8" s="85">
        <v>621</v>
      </c>
      <c r="F8" s="81"/>
      <c r="G8" s="81" t="s">
        <v>37</v>
      </c>
      <c r="H8" s="78">
        <v>5430</v>
      </c>
      <c r="I8" s="78">
        <v>4092</v>
      </c>
      <c r="J8" s="34">
        <f t="shared" si="0"/>
        <v>135.8295160326628</v>
      </c>
      <c r="K8" s="34">
        <v>50</v>
      </c>
      <c r="L8" s="78">
        <v>5443</v>
      </c>
      <c r="M8" s="78">
        <v>4120</v>
      </c>
      <c r="N8" s="159">
        <v>4400</v>
      </c>
      <c r="O8" s="159">
        <v>4120</v>
      </c>
      <c r="P8" s="159">
        <v>4120</v>
      </c>
      <c r="Q8" s="159">
        <v>4400</v>
      </c>
      <c r="R8" s="159"/>
    </row>
    <row r="9" spans="1:18" ht="15">
      <c r="A9" s="81"/>
      <c r="B9" s="81"/>
      <c r="C9" s="85" t="s">
        <v>33</v>
      </c>
      <c r="D9" s="87" t="s">
        <v>137</v>
      </c>
      <c r="E9" s="85">
        <v>623</v>
      </c>
      <c r="F9" s="81"/>
      <c r="G9" s="81" t="s">
        <v>122</v>
      </c>
      <c r="H9" s="78"/>
      <c r="I9" s="78">
        <v>1234</v>
      </c>
      <c r="J9" s="34"/>
      <c r="K9" s="34"/>
      <c r="L9" s="78"/>
      <c r="M9" s="78">
        <v>1400</v>
      </c>
      <c r="N9" s="159">
        <v>1730</v>
      </c>
      <c r="O9" s="159">
        <v>1400</v>
      </c>
      <c r="P9" s="159">
        <v>1400</v>
      </c>
      <c r="Q9" s="159">
        <v>1800</v>
      </c>
      <c r="R9" s="159"/>
    </row>
    <row r="10" spans="1:18" ht="15">
      <c r="A10" s="81">
        <v>1</v>
      </c>
      <c r="B10" s="81">
        <v>2</v>
      </c>
      <c r="C10" s="85" t="s">
        <v>33</v>
      </c>
      <c r="D10" s="87" t="s">
        <v>137</v>
      </c>
      <c r="E10" s="86">
        <v>625001</v>
      </c>
      <c r="F10" s="86"/>
      <c r="G10" s="81" t="s">
        <v>38</v>
      </c>
      <c r="H10" s="78">
        <v>609</v>
      </c>
      <c r="I10" s="78">
        <v>554</v>
      </c>
      <c r="J10" s="34">
        <f t="shared" si="0"/>
        <v>18.3894310562305</v>
      </c>
      <c r="K10" s="34">
        <v>22</v>
      </c>
      <c r="L10" s="78">
        <v>700</v>
      </c>
      <c r="M10" s="78">
        <v>680</v>
      </c>
      <c r="N10" s="159">
        <v>860</v>
      </c>
      <c r="O10" s="159">
        <v>700</v>
      </c>
      <c r="P10" s="159">
        <v>700</v>
      </c>
      <c r="Q10" s="159">
        <v>860</v>
      </c>
      <c r="R10" s="159"/>
    </row>
    <row r="11" spans="1:18" ht="15">
      <c r="A11" s="81">
        <v>1</v>
      </c>
      <c r="B11" s="81">
        <v>2</v>
      </c>
      <c r="C11" s="85" t="s">
        <v>33</v>
      </c>
      <c r="D11" s="87" t="s">
        <v>138</v>
      </c>
      <c r="E11" s="86">
        <v>625002</v>
      </c>
      <c r="F11" s="86"/>
      <c r="G11" s="81" t="s">
        <v>130</v>
      </c>
      <c r="H11" s="78">
        <v>453</v>
      </c>
      <c r="I11" s="78">
        <v>319</v>
      </c>
      <c r="J11" s="34">
        <f t="shared" si="0"/>
        <v>10.588860120825863</v>
      </c>
      <c r="K11" s="34">
        <v>13</v>
      </c>
      <c r="L11" s="78">
        <v>498</v>
      </c>
      <c r="M11" s="78">
        <v>450</v>
      </c>
      <c r="N11" s="159">
        <v>8600</v>
      </c>
      <c r="O11" s="159">
        <v>450</v>
      </c>
      <c r="P11" s="159">
        <v>450</v>
      </c>
      <c r="Q11" s="159">
        <v>8600</v>
      </c>
      <c r="R11" s="159"/>
    </row>
    <row r="12" spans="1:18" ht="15">
      <c r="A12" s="81">
        <v>1</v>
      </c>
      <c r="B12" s="81">
        <v>2</v>
      </c>
      <c r="C12" s="85" t="s">
        <v>33</v>
      </c>
      <c r="D12" s="87" t="s">
        <v>138</v>
      </c>
      <c r="E12" s="86">
        <v>625003</v>
      </c>
      <c r="F12" s="86"/>
      <c r="G12" s="81" t="s">
        <v>139</v>
      </c>
      <c r="H12" s="78">
        <v>9173</v>
      </c>
      <c r="I12" s="78">
        <v>8903</v>
      </c>
      <c r="J12" s="34">
        <f t="shared" si="0"/>
        <v>295.5254597357764</v>
      </c>
      <c r="K12" s="34">
        <v>46</v>
      </c>
      <c r="L12" s="78">
        <v>9626</v>
      </c>
      <c r="M12" s="78">
        <v>9350</v>
      </c>
      <c r="N12" s="159">
        <v>490</v>
      </c>
      <c r="O12" s="159">
        <v>9400</v>
      </c>
      <c r="P12" s="159">
        <v>9400</v>
      </c>
      <c r="Q12" s="159">
        <v>490</v>
      </c>
      <c r="R12" s="159"/>
    </row>
    <row r="13" spans="1:18" ht="15">
      <c r="A13" s="81">
        <v>1</v>
      </c>
      <c r="B13" s="81">
        <v>2</v>
      </c>
      <c r="C13" s="85" t="s">
        <v>33</v>
      </c>
      <c r="D13" s="87" t="s">
        <v>138</v>
      </c>
      <c r="E13" s="86">
        <v>625004</v>
      </c>
      <c r="F13" s="86"/>
      <c r="G13" s="81" t="s">
        <v>131</v>
      </c>
      <c r="H13" s="78">
        <v>534</v>
      </c>
      <c r="I13" s="78">
        <v>541</v>
      </c>
      <c r="J13" s="34">
        <f t="shared" si="0"/>
        <v>17.957910110867687</v>
      </c>
      <c r="K13" s="34">
        <v>16</v>
      </c>
      <c r="L13" s="78">
        <v>664</v>
      </c>
      <c r="M13" s="78">
        <v>600</v>
      </c>
      <c r="N13" s="159">
        <v>1800</v>
      </c>
      <c r="O13" s="159">
        <v>680</v>
      </c>
      <c r="P13" s="159">
        <v>680</v>
      </c>
      <c r="Q13" s="159">
        <v>1800</v>
      </c>
      <c r="R13" s="159"/>
    </row>
    <row r="14" spans="1:18" ht="15">
      <c r="A14" s="81">
        <v>1</v>
      </c>
      <c r="B14" s="81">
        <v>2</v>
      </c>
      <c r="C14" s="85" t="s">
        <v>33</v>
      </c>
      <c r="D14" s="87" t="s">
        <v>138</v>
      </c>
      <c r="E14" s="86">
        <v>625005</v>
      </c>
      <c r="F14" s="86"/>
      <c r="G14" s="81" t="s">
        <v>132</v>
      </c>
      <c r="H14" s="78"/>
      <c r="I14" s="78"/>
      <c r="J14" s="34"/>
      <c r="K14" s="34"/>
      <c r="L14" s="78"/>
      <c r="M14" s="78"/>
      <c r="N14" s="159">
        <v>610</v>
      </c>
      <c r="O14" s="159"/>
      <c r="P14" s="159"/>
      <c r="Q14" s="159">
        <v>610</v>
      </c>
      <c r="R14" s="159"/>
    </row>
    <row r="15" spans="1:18" ht="15">
      <c r="A15" s="81">
        <v>1</v>
      </c>
      <c r="B15" s="81">
        <v>2</v>
      </c>
      <c r="C15" s="85" t="s">
        <v>33</v>
      </c>
      <c r="D15" s="87" t="s">
        <v>138</v>
      </c>
      <c r="E15" s="86">
        <v>625007</v>
      </c>
      <c r="F15" s="86"/>
      <c r="G15" s="81" t="s">
        <v>40</v>
      </c>
      <c r="H15" s="78">
        <v>2561</v>
      </c>
      <c r="I15" s="78">
        <v>1971</v>
      </c>
      <c r="J15" s="34">
        <f t="shared" si="0"/>
        <v>65.42521410077674</v>
      </c>
      <c r="K15" s="34">
        <v>72</v>
      </c>
      <c r="L15" s="78">
        <v>2655</v>
      </c>
      <c r="M15" s="78">
        <v>2600</v>
      </c>
      <c r="N15" s="159">
        <v>2920</v>
      </c>
      <c r="O15" s="159">
        <v>2700</v>
      </c>
      <c r="P15" s="159">
        <v>2700</v>
      </c>
      <c r="Q15" s="159">
        <v>2920</v>
      </c>
      <c r="R15" s="159"/>
    </row>
    <row r="16" spans="1:18" ht="15">
      <c r="A16" s="81">
        <v>1</v>
      </c>
      <c r="B16" s="81">
        <v>2</v>
      </c>
      <c r="C16" s="85" t="s">
        <v>33</v>
      </c>
      <c r="D16" s="87" t="s">
        <v>137</v>
      </c>
      <c r="E16" s="85">
        <v>627</v>
      </c>
      <c r="F16" s="85"/>
      <c r="G16" s="81" t="s">
        <v>41</v>
      </c>
      <c r="H16" s="78">
        <v>120</v>
      </c>
      <c r="I16" s="78">
        <v>120</v>
      </c>
      <c r="J16" s="34">
        <f t="shared" si="0"/>
        <v>3.9832702648874725</v>
      </c>
      <c r="K16" s="34"/>
      <c r="L16" s="78">
        <v>240</v>
      </c>
      <c r="M16" s="78">
        <v>110</v>
      </c>
      <c r="N16" s="159">
        <v>480</v>
      </c>
      <c r="O16" s="159">
        <v>110</v>
      </c>
      <c r="P16" s="159">
        <v>110</v>
      </c>
      <c r="Q16" s="159">
        <v>480</v>
      </c>
      <c r="R16" s="159"/>
    </row>
    <row r="17" spans="1:18" ht="15">
      <c r="A17" s="81">
        <v>1</v>
      </c>
      <c r="B17" s="81">
        <v>2</v>
      </c>
      <c r="C17" s="85" t="s">
        <v>33</v>
      </c>
      <c r="D17" s="87" t="s">
        <v>138</v>
      </c>
      <c r="E17" s="86">
        <v>631001</v>
      </c>
      <c r="F17" s="85"/>
      <c r="G17" s="81" t="s">
        <v>42</v>
      </c>
      <c r="H17" s="78">
        <v>829</v>
      </c>
      <c r="I17" s="78">
        <v>830</v>
      </c>
      <c r="J17" s="34">
        <f aca="true" t="shared" si="1" ref="J17:J30">I17/30.126</f>
        <v>27.550952665471684</v>
      </c>
      <c r="K17" s="34">
        <v>17</v>
      </c>
      <c r="L17" s="78">
        <v>830</v>
      </c>
      <c r="M17" s="78">
        <v>830</v>
      </c>
      <c r="N17" s="159">
        <v>900</v>
      </c>
      <c r="O17" s="159">
        <v>830</v>
      </c>
      <c r="P17" s="159">
        <v>830</v>
      </c>
      <c r="Q17" s="159">
        <v>900</v>
      </c>
      <c r="R17" s="159"/>
    </row>
    <row r="18" spans="1:18" ht="15">
      <c r="A18" s="81">
        <v>1</v>
      </c>
      <c r="B18" s="81">
        <v>2</v>
      </c>
      <c r="C18" s="85" t="s">
        <v>33</v>
      </c>
      <c r="D18" s="87" t="s">
        <v>137</v>
      </c>
      <c r="E18" s="86">
        <v>632001</v>
      </c>
      <c r="F18" s="86">
        <v>1</v>
      </c>
      <c r="G18" s="81" t="s">
        <v>43</v>
      </c>
      <c r="H18" s="78">
        <v>28</v>
      </c>
      <c r="I18" s="78">
        <v>5476</v>
      </c>
      <c r="J18" s="34">
        <f t="shared" si="1"/>
        <v>181.76989975436499</v>
      </c>
      <c r="K18" s="34">
        <v>50</v>
      </c>
      <c r="L18" s="78">
        <v>5000</v>
      </c>
      <c r="M18" s="78">
        <v>3100</v>
      </c>
      <c r="N18" s="159">
        <v>4000</v>
      </c>
      <c r="O18" s="159">
        <v>4000</v>
      </c>
      <c r="P18" s="159">
        <v>4000</v>
      </c>
      <c r="Q18" s="159">
        <v>3500</v>
      </c>
      <c r="R18" s="159"/>
    </row>
    <row r="19" spans="1:18" ht="15">
      <c r="A19" s="81">
        <v>1</v>
      </c>
      <c r="B19" s="81">
        <v>2</v>
      </c>
      <c r="C19" s="85" t="s">
        <v>33</v>
      </c>
      <c r="D19" s="87" t="s">
        <v>138</v>
      </c>
      <c r="E19" s="80">
        <v>632001</v>
      </c>
      <c r="F19" s="87">
        <v>2</v>
      </c>
      <c r="G19" s="81" t="s">
        <v>44</v>
      </c>
      <c r="H19" s="78">
        <v>3893</v>
      </c>
      <c r="I19" s="78">
        <v>5525</v>
      </c>
      <c r="J19" s="34">
        <f t="shared" si="1"/>
        <v>183.39640177919404</v>
      </c>
      <c r="K19" s="34">
        <v>60</v>
      </c>
      <c r="L19" s="78">
        <v>7000</v>
      </c>
      <c r="M19" s="78">
        <v>5000</v>
      </c>
      <c r="N19" s="159">
        <v>5000</v>
      </c>
      <c r="O19" s="159">
        <v>6000</v>
      </c>
      <c r="P19" s="159">
        <v>6000</v>
      </c>
      <c r="Q19" s="159">
        <v>3300</v>
      </c>
      <c r="R19" s="159"/>
    </row>
    <row r="20" spans="1:18" ht="15">
      <c r="A20" s="81">
        <v>1</v>
      </c>
      <c r="B20" s="81">
        <v>2</v>
      </c>
      <c r="C20" s="85" t="s">
        <v>33</v>
      </c>
      <c r="D20" s="87" t="s">
        <v>138</v>
      </c>
      <c r="E20" s="80">
        <v>632003</v>
      </c>
      <c r="F20" s="87"/>
      <c r="G20" s="79" t="s">
        <v>45</v>
      </c>
      <c r="H20" s="78">
        <v>2171</v>
      </c>
      <c r="I20" s="78">
        <v>2185</v>
      </c>
      <c r="J20" s="34">
        <f t="shared" si="1"/>
        <v>72.52871273982606</v>
      </c>
      <c r="K20" s="34">
        <v>90</v>
      </c>
      <c r="L20" s="78">
        <v>2500</v>
      </c>
      <c r="M20" s="78">
        <v>1850</v>
      </c>
      <c r="N20" s="159">
        <v>1300</v>
      </c>
      <c r="O20" s="159">
        <v>2000</v>
      </c>
      <c r="P20" s="159">
        <v>2000</v>
      </c>
      <c r="Q20" s="159">
        <v>1100</v>
      </c>
      <c r="R20" s="159"/>
    </row>
    <row r="21" spans="1:18" ht="15">
      <c r="A21" s="81">
        <v>1</v>
      </c>
      <c r="B21" s="81">
        <v>2</v>
      </c>
      <c r="C21" s="85" t="s">
        <v>33</v>
      </c>
      <c r="D21" s="87" t="s">
        <v>137</v>
      </c>
      <c r="E21" s="80">
        <v>633001</v>
      </c>
      <c r="F21" s="87"/>
      <c r="G21" s="81" t="s">
        <v>129</v>
      </c>
      <c r="H21" s="78">
        <v>0</v>
      </c>
      <c r="I21" s="78">
        <v>0</v>
      </c>
      <c r="J21" s="34">
        <f t="shared" si="1"/>
        <v>0</v>
      </c>
      <c r="K21" s="34"/>
      <c r="L21" s="78">
        <v>200</v>
      </c>
      <c r="M21" s="78">
        <v>0</v>
      </c>
      <c r="N21" s="159">
        <v>0</v>
      </c>
      <c r="O21" s="159">
        <v>200</v>
      </c>
      <c r="P21" s="159">
        <v>200</v>
      </c>
      <c r="Q21" s="159">
        <v>0</v>
      </c>
      <c r="R21" s="159"/>
    </row>
    <row r="22" spans="1:18" ht="15">
      <c r="A22" s="81">
        <v>1</v>
      </c>
      <c r="B22" s="81">
        <v>2</v>
      </c>
      <c r="C22" s="85" t="s">
        <v>33</v>
      </c>
      <c r="D22" s="87" t="s">
        <v>138</v>
      </c>
      <c r="E22" s="80">
        <v>633002</v>
      </c>
      <c r="F22" s="87"/>
      <c r="G22" s="85" t="s">
        <v>46</v>
      </c>
      <c r="H22" s="78">
        <v>0</v>
      </c>
      <c r="I22" s="78">
        <v>0</v>
      </c>
      <c r="J22" s="34">
        <f t="shared" si="1"/>
        <v>0</v>
      </c>
      <c r="K22" s="34">
        <v>15</v>
      </c>
      <c r="L22" s="78">
        <v>600</v>
      </c>
      <c r="M22" s="78">
        <v>500</v>
      </c>
      <c r="N22" s="159">
        <v>800</v>
      </c>
      <c r="O22" s="159">
        <v>1200</v>
      </c>
      <c r="P22" s="159">
        <v>1200</v>
      </c>
      <c r="Q22" s="159">
        <v>100</v>
      </c>
      <c r="R22" s="159"/>
    </row>
    <row r="23" spans="1:18" ht="15">
      <c r="A23" s="81">
        <v>1</v>
      </c>
      <c r="B23" s="81">
        <v>2</v>
      </c>
      <c r="C23" s="85" t="s">
        <v>33</v>
      </c>
      <c r="D23" s="87" t="s">
        <v>138</v>
      </c>
      <c r="E23" s="86">
        <v>633004</v>
      </c>
      <c r="F23" s="85"/>
      <c r="G23" s="88" t="s">
        <v>47</v>
      </c>
      <c r="H23" s="78">
        <v>0</v>
      </c>
      <c r="I23" s="78">
        <v>0</v>
      </c>
      <c r="J23" s="34">
        <f t="shared" si="1"/>
        <v>0</v>
      </c>
      <c r="K23" s="34">
        <v>25</v>
      </c>
      <c r="L23" s="78">
        <v>166</v>
      </c>
      <c r="M23" s="78">
        <v>0</v>
      </c>
      <c r="N23" s="159">
        <v>200</v>
      </c>
      <c r="O23" s="159">
        <v>200</v>
      </c>
      <c r="P23" s="159">
        <v>200</v>
      </c>
      <c r="Q23" s="159">
        <v>200</v>
      </c>
      <c r="R23" s="159"/>
    </row>
    <row r="24" spans="1:18" ht="15">
      <c r="A24" s="81">
        <v>1</v>
      </c>
      <c r="B24" s="81">
        <v>2</v>
      </c>
      <c r="C24" s="85" t="s">
        <v>33</v>
      </c>
      <c r="D24" s="87" t="s">
        <v>137</v>
      </c>
      <c r="E24" s="86">
        <v>633006</v>
      </c>
      <c r="F24" s="85"/>
      <c r="G24" s="81" t="s">
        <v>128</v>
      </c>
      <c r="H24" s="78">
        <v>1073</v>
      </c>
      <c r="I24" s="78">
        <v>1094</v>
      </c>
      <c r="J24" s="34">
        <f t="shared" si="1"/>
        <v>36.314147248224124</v>
      </c>
      <c r="K24" s="34">
        <v>65</v>
      </c>
      <c r="L24" s="78">
        <v>1500</v>
      </c>
      <c r="M24" s="78">
        <v>1500</v>
      </c>
      <c r="N24" s="159">
        <v>1500</v>
      </c>
      <c r="O24" s="159">
        <v>1500</v>
      </c>
      <c r="P24" s="159">
        <v>1500</v>
      </c>
      <c r="Q24" s="159">
        <v>1500</v>
      </c>
      <c r="R24" s="159"/>
    </row>
    <row r="25" spans="1:18" ht="15">
      <c r="A25" s="81">
        <v>1</v>
      </c>
      <c r="B25" s="81">
        <v>2</v>
      </c>
      <c r="C25" s="85" t="s">
        <v>33</v>
      </c>
      <c r="D25" s="87" t="s">
        <v>137</v>
      </c>
      <c r="E25" s="86">
        <v>633009</v>
      </c>
      <c r="F25" s="85"/>
      <c r="G25" s="81" t="s">
        <v>49</v>
      </c>
      <c r="H25" s="78">
        <v>636</v>
      </c>
      <c r="I25" s="78">
        <v>652</v>
      </c>
      <c r="J25" s="34">
        <f t="shared" si="1"/>
        <v>21.6424351058886</v>
      </c>
      <c r="K25" s="34">
        <v>10</v>
      </c>
      <c r="L25" s="78">
        <v>550</v>
      </c>
      <c r="M25" s="78">
        <v>500</v>
      </c>
      <c r="N25" s="159">
        <v>350</v>
      </c>
      <c r="O25" s="159">
        <v>550</v>
      </c>
      <c r="P25" s="159">
        <v>550</v>
      </c>
      <c r="Q25" s="159">
        <v>350</v>
      </c>
      <c r="R25" s="159"/>
    </row>
    <row r="26" spans="1:18" ht="15">
      <c r="A26" s="81">
        <v>1</v>
      </c>
      <c r="B26" s="81">
        <v>2</v>
      </c>
      <c r="C26" s="85" t="s">
        <v>33</v>
      </c>
      <c r="D26" s="87" t="s">
        <v>137</v>
      </c>
      <c r="E26" s="86">
        <v>633010</v>
      </c>
      <c r="F26" s="85"/>
      <c r="G26" s="81" t="s">
        <v>50</v>
      </c>
      <c r="H26" s="78">
        <v>0</v>
      </c>
      <c r="I26" s="78">
        <v>172</v>
      </c>
      <c r="J26" s="34">
        <f t="shared" si="1"/>
        <v>5.709354046338711</v>
      </c>
      <c r="K26" s="34">
        <v>8</v>
      </c>
      <c r="L26" s="78">
        <v>100</v>
      </c>
      <c r="M26" s="78">
        <v>100</v>
      </c>
      <c r="N26" s="159">
        <v>200</v>
      </c>
      <c r="O26" s="159">
        <v>100</v>
      </c>
      <c r="P26" s="159">
        <v>100</v>
      </c>
      <c r="Q26" s="159">
        <v>200</v>
      </c>
      <c r="R26" s="159"/>
    </row>
    <row r="27" spans="1:18" ht="15">
      <c r="A27" s="81"/>
      <c r="B27" s="81"/>
      <c r="C27" s="85" t="s">
        <v>33</v>
      </c>
      <c r="D27" s="87" t="s">
        <v>137</v>
      </c>
      <c r="E27" s="86">
        <v>633016</v>
      </c>
      <c r="F27" s="85"/>
      <c r="G27" s="81" t="s">
        <v>34</v>
      </c>
      <c r="H27" s="78"/>
      <c r="I27" s="78"/>
      <c r="J27" s="34"/>
      <c r="K27" s="34"/>
      <c r="L27" s="78"/>
      <c r="M27" s="78"/>
      <c r="N27" s="159">
        <v>400</v>
      </c>
      <c r="O27" s="159"/>
      <c r="P27" s="159"/>
      <c r="Q27" s="159">
        <v>400</v>
      </c>
      <c r="R27" s="159"/>
    </row>
    <row r="28" spans="1:18" ht="15">
      <c r="A28" s="81">
        <v>1</v>
      </c>
      <c r="B28" s="81">
        <v>2</v>
      </c>
      <c r="C28" s="85" t="s">
        <v>33</v>
      </c>
      <c r="D28" s="87" t="s">
        <v>137</v>
      </c>
      <c r="E28" s="86">
        <v>635002</v>
      </c>
      <c r="F28" s="85"/>
      <c r="G28" s="81" t="s">
        <v>51</v>
      </c>
      <c r="H28" s="78">
        <v>268</v>
      </c>
      <c r="I28" s="78">
        <v>53</v>
      </c>
      <c r="J28" s="34">
        <f t="shared" si="1"/>
        <v>1.7592777003253004</v>
      </c>
      <c r="K28" s="34">
        <v>20</v>
      </c>
      <c r="L28" s="78">
        <v>400</v>
      </c>
      <c r="M28" s="78">
        <v>200</v>
      </c>
      <c r="N28" s="159">
        <v>400</v>
      </c>
      <c r="O28" s="159">
        <v>400</v>
      </c>
      <c r="P28" s="159">
        <v>400</v>
      </c>
      <c r="Q28" s="159">
        <v>200</v>
      </c>
      <c r="R28" s="159"/>
    </row>
    <row r="29" spans="1:18" ht="15">
      <c r="A29" s="81">
        <v>1</v>
      </c>
      <c r="B29" s="81">
        <v>2</v>
      </c>
      <c r="C29" s="85" t="s">
        <v>33</v>
      </c>
      <c r="D29" s="87" t="s">
        <v>138</v>
      </c>
      <c r="E29" s="86">
        <v>635004</v>
      </c>
      <c r="F29" s="85"/>
      <c r="G29" s="81" t="s">
        <v>120</v>
      </c>
      <c r="H29" s="78">
        <v>105</v>
      </c>
      <c r="I29" s="78">
        <v>0</v>
      </c>
      <c r="J29" s="34">
        <f t="shared" si="1"/>
        <v>0</v>
      </c>
      <c r="K29" s="34">
        <v>20</v>
      </c>
      <c r="L29" s="78">
        <v>350</v>
      </c>
      <c r="M29" s="78">
        <v>200</v>
      </c>
      <c r="N29" s="159">
        <v>200</v>
      </c>
      <c r="O29" s="159">
        <v>350</v>
      </c>
      <c r="P29" s="159">
        <v>350</v>
      </c>
      <c r="Q29" s="159">
        <v>500</v>
      </c>
      <c r="R29" s="159"/>
    </row>
    <row r="30" spans="1:18" ht="15">
      <c r="A30" s="81">
        <v>1</v>
      </c>
      <c r="B30" s="81">
        <v>2</v>
      </c>
      <c r="C30" s="85" t="s">
        <v>33</v>
      </c>
      <c r="D30" s="87" t="s">
        <v>138</v>
      </c>
      <c r="E30" s="86">
        <v>635006</v>
      </c>
      <c r="F30" s="85"/>
      <c r="G30" s="81" t="s">
        <v>52</v>
      </c>
      <c r="H30" s="78">
        <v>0</v>
      </c>
      <c r="I30" s="78">
        <v>322</v>
      </c>
      <c r="J30" s="34">
        <f t="shared" si="1"/>
        <v>10.688441877448051</v>
      </c>
      <c r="K30" s="34"/>
      <c r="L30" s="78">
        <v>200</v>
      </c>
      <c r="M30" s="78">
        <v>200</v>
      </c>
      <c r="N30" s="159">
        <v>200</v>
      </c>
      <c r="O30" s="159">
        <v>200</v>
      </c>
      <c r="P30" s="159">
        <v>200</v>
      </c>
      <c r="Q30" s="159">
        <v>800</v>
      </c>
      <c r="R30" s="159"/>
    </row>
    <row r="31" spans="1:18" ht="15">
      <c r="A31" s="81">
        <v>1</v>
      </c>
      <c r="B31" s="81">
        <v>2</v>
      </c>
      <c r="C31" s="85" t="s">
        <v>33</v>
      </c>
      <c r="D31" s="87" t="s">
        <v>137</v>
      </c>
      <c r="E31" s="86">
        <v>637001</v>
      </c>
      <c r="F31" s="85"/>
      <c r="G31" s="81" t="s">
        <v>242</v>
      </c>
      <c r="H31" s="78">
        <v>1176</v>
      </c>
      <c r="I31" s="78">
        <v>888</v>
      </c>
      <c r="J31" s="34">
        <f>I31/30.126</f>
        <v>29.476199960167296</v>
      </c>
      <c r="K31" s="34">
        <v>40</v>
      </c>
      <c r="L31" s="78">
        <v>664</v>
      </c>
      <c r="M31" s="78">
        <v>1200</v>
      </c>
      <c r="N31" s="159">
        <v>500</v>
      </c>
      <c r="O31" s="159">
        <v>4000</v>
      </c>
      <c r="P31" s="159">
        <v>4000</v>
      </c>
      <c r="Q31" s="159">
        <v>500</v>
      </c>
      <c r="R31" s="159"/>
    </row>
    <row r="32" spans="1:18" ht="15">
      <c r="A32" s="81">
        <v>1</v>
      </c>
      <c r="B32" s="81">
        <v>2</v>
      </c>
      <c r="C32" s="85" t="s">
        <v>33</v>
      </c>
      <c r="D32" s="87" t="s">
        <v>137</v>
      </c>
      <c r="E32" s="86">
        <v>637003</v>
      </c>
      <c r="F32" s="85"/>
      <c r="G32" s="81" t="s">
        <v>140</v>
      </c>
      <c r="H32" s="78">
        <v>114</v>
      </c>
      <c r="I32" s="78">
        <v>0</v>
      </c>
      <c r="J32" s="34">
        <f>I32/30.126</f>
        <v>0</v>
      </c>
      <c r="K32" s="34">
        <v>100</v>
      </c>
      <c r="L32" s="78">
        <v>200</v>
      </c>
      <c r="M32" s="78">
        <v>200</v>
      </c>
      <c r="N32" s="159">
        <v>200</v>
      </c>
      <c r="O32" s="159">
        <v>200</v>
      </c>
      <c r="P32" s="159">
        <v>200</v>
      </c>
      <c r="Q32" s="159">
        <v>460</v>
      </c>
      <c r="R32" s="159"/>
    </row>
    <row r="33" spans="1:18" ht="15">
      <c r="A33" s="81">
        <v>1</v>
      </c>
      <c r="B33" s="81">
        <v>2</v>
      </c>
      <c r="C33" s="85" t="s">
        <v>33</v>
      </c>
      <c r="D33" s="87" t="s">
        <v>137</v>
      </c>
      <c r="E33" s="86">
        <v>637004</v>
      </c>
      <c r="F33" s="85"/>
      <c r="G33" s="81" t="s">
        <v>243</v>
      </c>
      <c r="H33" s="78">
        <v>252</v>
      </c>
      <c r="I33" s="78">
        <v>263</v>
      </c>
      <c r="J33" s="34">
        <f aca="true" t="shared" si="2" ref="J33:J42">I33/30.126</f>
        <v>8.730000663878377</v>
      </c>
      <c r="K33" s="34">
        <v>80</v>
      </c>
      <c r="L33" s="78">
        <v>400</v>
      </c>
      <c r="M33" s="78">
        <v>350</v>
      </c>
      <c r="N33" s="159">
        <v>1000</v>
      </c>
      <c r="O33" s="159">
        <v>400</v>
      </c>
      <c r="P33" s="159">
        <v>400</v>
      </c>
      <c r="Q33" s="159">
        <v>800</v>
      </c>
      <c r="R33" s="159"/>
    </row>
    <row r="34" spans="1:18" ht="15">
      <c r="A34" s="81">
        <v>1</v>
      </c>
      <c r="B34" s="81">
        <v>2</v>
      </c>
      <c r="C34" s="85" t="s">
        <v>55</v>
      </c>
      <c r="D34" s="87" t="s">
        <v>138</v>
      </c>
      <c r="E34" s="86">
        <v>637007</v>
      </c>
      <c r="F34" s="85"/>
      <c r="G34" s="81" t="s">
        <v>141</v>
      </c>
      <c r="H34" s="78">
        <v>0</v>
      </c>
      <c r="I34" s="78">
        <v>0</v>
      </c>
      <c r="J34" s="34">
        <f t="shared" si="2"/>
        <v>0</v>
      </c>
      <c r="K34" s="34"/>
      <c r="L34" s="78">
        <v>160</v>
      </c>
      <c r="M34" s="78">
        <v>0</v>
      </c>
      <c r="N34" s="159">
        <v>400</v>
      </c>
      <c r="O34" s="159">
        <v>160</v>
      </c>
      <c r="P34" s="159">
        <v>160</v>
      </c>
      <c r="Q34" s="159">
        <v>300</v>
      </c>
      <c r="R34" s="159"/>
    </row>
    <row r="35" spans="1:18" ht="15">
      <c r="A35" s="81"/>
      <c r="B35" s="81"/>
      <c r="C35" s="85" t="s">
        <v>33</v>
      </c>
      <c r="D35" s="87" t="s">
        <v>137</v>
      </c>
      <c r="E35" s="86">
        <v>637011</v>
      </c>
      <c r="F35" s="85"/>
      <c r="G35" s="81" t="s">
        <v>56</v>
      </c>
      <c r="H35" s="78"/>
      <c r="I35" s="78"/>
      <c r="J35" s="34"/>
      <c r="K35" s="34"/>
      <c r="L35" s="78"/>
      <c r="M35" s="78"/>
      <c r="N35" s="159">
        <v>100</v>
      </c>
      <c r="O35" s="159"/>
      <c r="P35" s="159"/>
      <c r="Q35" s="159">
        <v>0</v>
      </c>
      <c r="R35" s="159"/>
    </row>
    <row r="36" spans="1:18" ht="15">
      <c r="A36" s="81">
        <v>1</v>
      </c>
      <c r="B36" s="81">
        <v>2</v>
      </c>
      <c r="C36" s="85" t="s">
        <v>33</v>
      </c>
      <c r="D36" s="87" t="s">
        <v>138</v>
      </c>
      <c r="E36" s="86">
        <v>637015</v>
      </c>
      <c r="F36" s="85"/>
      <c r="G36" s="81" t="s">
        <v>53</v>
      </c>
      <c r="H36" s="78">
        <v>438</v>
      </c>
      <c r="I36" s="78">
        <v>661</v>
      </c>
      <c r="J36" s="34">
        <f t="shared" si="2"/>
        <v>21.94118037575516</v>
      </c>
      <c r="K36" s="34">
        <v>30</v>
      </c>
      <c r="L36" s="78">
        <v>600</v>
      </c>
      <c r="M36" s="78">
        <v>600</v>
      </c>
      <c r="N36" s="159">
        <v>600</v>
      </c>
      <c r="O36" s="159">
        <v>600</v>
      </c>
      <c r="P36" s="159">
        <v>600</v>
      </c>
      <c r="Q36" s="159">
        <v>680</v>
      </c>
      <c r="R36" s="159"/>
    </row>
    <row r="37" spans="1:18" ht="15">
      <c r="A37" s="81">
        <v>1</v>
      </c>
      <c r="B37" s="81">
        <v>2</v>
      </c>
      <c r="C37" s="85" t="s">
        <v>33</v>
      </c>
      <c r="D37" s="87" t="s">
        <v>138</v>
      </c>
      <c r="E37" s="86">
        <v>637016</v>
      </c>
      <c r="F37" s="85"/>
      <c r="G37" s="81" t="s">
        <v>54</v>
      </c>
      <c r="H37" s="78">
        <v>449</v>
      </c>
      <c r="I37" s="78">
        <v>538</v>
      </c>
      <c r="J37" s="34">
        <f t="shared" si="2"/>
        <v>17.8583283542455</v>
      </c>
      <c r="K37" s="34">
        <v>17</v>
      </c>
      <c r="L37" s="78">
        <v>500</v>
      </c>
      <c r="M37" s="78">
        <v>500</v>
      </c>
      <c r="N37" s="159">
        <v>500</v>
      </c>
      <c r="O37" s="159">
        <v>500</v>
      </c>
      <c r="P37" s="159">
        <v>500</v>
      </c>
      <c r="Q37" s="159">
        <v>580</v>
      </c>
      <c r="R37" s="159"/>
    </row>
    <row r="38" spans="1:18" ht="15">
      <c r="A38" s="81"/>
      <c r="B38" s="81"/>
      <c r="C38" s="85" t="s">
        <v>33</v>
      </c>
      <c r="D38" s="87" t="s">
        <v>137</v>
      </c>
      <c r="E38" s="86">
        <v>637026</v>
      </c>
      <c r="F38" s="85"/>
      <c r="G38" s="81" t="s">
        <v>142</v>
      </c>
      <c r="H38" s="78"/>
      <c r="I38" s="78"/>
      <c r="J38" s="34"/>
      <c r="K38" s="34"/>
      <c r="L38" s="78"/>
      <c r="M38" s="78"/>
      <c r="N38" s="159">
        <v>4000</v>
      </c>
      <c r="O38" s="159"/>
      <c r="P38" s="159"/>
      <c r="Q38" s="159">
        <v>4000</v>
      </c>
      <c r="R38" s="159"/>
    </row>
    <row r="39" spans="1:18" ht="15">
      <c r="A39" s="81"/>
      <c r="B39" s="81"/>
      <c r="C39" s="85" t="s">
        <v>33</v>
      </c>
      <c r="D39" s="87" t="s">
        <v>137</v>
      </c>
      <c r="E39" s="86">
        <v>637027</v>
      </c>
      <c r="F39" s="85"/>
      <c r="G39" s="81" t="s">
        <v>57</v>
      </c>
      <c r="H39" s="78"/>
      <c r="I39" s="78"/>
      <c r="J39" s="34"/>
      <c r="K39" s="34"/>
      <c r="L39" s="78"/>
      <c r="M39" s="78"/>
      <c r="N39" s="159">
        <v>1500</v>
      </c>
      <c r="O39" s="159"/>
      <c r="P39" s="159"/>
      <c r="Q39" s="159">
        <v>850</v>
      </c>
      <c r="R39" s="159"/>
    </row>
    <row r="40" spans="1:18" ht="15">
      <c r="A40" s="81"/>
      <c r="B40" s="81"/>
      <c r="C40" s="85" t="s">
        <v>33</v>
      </c>
      <c r="D40" s="87" t="s">
        <v>138</v>
      </c>
      <c r="E40" s="86">
        <v>637027</v>
      </c>
      <c r="F40" s="85">
        <v>1</v>
      </c>
      <c r="G40" s="81" t="s">
        <v>207</v>
      </c>
      <c r="H40" s="78"/>
      <c r="I40" s="78"/>
      <c r="J40" s="34"/>
      <c r="K40" s="34"/>
      <c r="L40" s="78"/>
      <c r="M40" s="78"/>
      <c r="N40" s="159">
        <v>0</v>
      </c>
      <c r="O40" s="159"/>
      <c r="P40" s="159"/>
      <c r="Q40" s="159">
        <v>911</v>
      </c>
      <c r="R40" s="159"/>
    </row>
    <row r="41" spans="1:18" ht="15">
      <c r="A41" s="81">
        <v>1</v>
      </c>
      <c r="B41" s="81">
        <v>2</v>
      </c>
      <c r="C41" s="85" t="s">
        <v>33</v>
      </c>
      <c r="D41" s="87" t="s">
        <v>137</v>
      </c>
      <c r="E41" s="86">
        <v>641013</v>
      </c>
      <c r="F41" s="85"/>
      <c r="G41" s="81" t="s">
        <v>143</v>
      </c>
      <c r="H41" s="78">
        <v>2467</v>
      </c>
      <c r="I41" s="78">
        <v>1688</v>
      </c>
      <c r="J41" s="34">
        <f t="shared" si="2"/>
        <v>56.03133505941711</v>
      </c>
      <c r="K41" s="34">
        <v>45</v>
      </c>
      <c r="L41" s="78">
        <v>2000</v>
      </c>
      <c r="M41" s="78">
        <v>1200</v>
      </c>
      <c r="N41" s="159">
        <v>1500</v>
      </c>
      <c r="O41" s="159">
        <v>2000</v>
      </c>
      <c r="P41" s="159">
        <v>2000</v>
      </c>
      <c r="Q41" s="159">
        <v>2060</v>
      </c>
      <c r="R41" s="159"/>
    </row>
    <row r="42" spans="1:25" s="47" customFormat="1" ht="15">
      <c r="A42" s="89">
        <v>1</v>
      </c>
      <c r="B42" s="89">
        <v>2</v>
      </c>
      <c r="C42" s="91" t="s">
        <v>33</v>
      </c>
      <c r="D42" s="115" t="s">
        <v>138</v>
      </c>
      <c r="E42" s="90">
        <v>642006</v>
      </c>
      <c r="F42" s="91"/>
      <c r="G42" s="89" t="s">
        <v>144</v>
      </c>
      <c r="H42" s="92">
        <v>1534</v>
      </c>
      <c r="I42" s="92">
        <v>1520</v>
      </c>
      <c r="J42" s="46">
        <f t="shared" si="2"/>
        <v>50.45475668857465</v>
      </c>
      <c r="K42" s="46"/>
      <c r="L42" s="92">
        <v>1534</v>
      </c>
      <c r="M42" s="92">
        <v>1534</v>
      </c>
      <c r="N42" s="160">
        <v>1500</v>
      </c>
      <c r="O42" s="160">
        <v>1534</v>
      </c>
      <c r="P42" s="160">
        <v>1534</v>
      </c>
      <c r="Q42" s="159">
        <v>1500</v>
      </c>
      <c r="R42" s="159"/>
      <c r="S42"/>
      <c r="T42"/>
      <c r="U42"/>
      <c r="V42"/>
      <c r="W42"/>
      <c r="X42"/>
      <c r="Y42"/>
    </row>
    <row r="43" spans="1:25" s="47" customFormat="1" ht="15">
      <c r="A43" s="89"/>
      <c r="B43" s="89"/>
      <c r="C43" s="91" t="s">
        <v>208</v>
      </c>
      <c r="D43" s="115" t="s">
        <v>138</v>
      </c>
      <c r="E43" s="90">
        <v>713004</v>
      </c>
      <c r="F43" s="91"/>
      <c r="G43" s="89" t="s">
        <v>209</v>
      </c>
      <c r="H43" s="92"/>
      <c r="I43" s="92"/>
      <c r="J43" s="46"/>
      <c r="K43" s="46"/>
      <c r="L43" s="92"/>
      <c r="M43" s="92"/>
      <c r="N43" s="160">
        <v>0</v>
      </c>
      <c r="O43" s="160"/>
      <c r="P43" s="160"/>
      <c r="Q43" s="159">
        <v>696</v>
      </c>
      <c r="R43" s="159"/>
      <c r="S43"/>
      <c r="T43"/>
      <c r="U43"/>
      <c r="V43"/>
      <c r="W43"/>
      <c r="X43"/>
      <c r="Y43"/>
    </row>
    <row r="44" spans="1:25" s="7" customFormat="1" ht="14.25">
      <c r="A44" s="69">
        <v>1</v>
      </c>
      <c r="B44" s="69" t="s">
        <v>83</v>
      </c>
      <c r="C44" s="70" t="s">
        <v>147</v>
      </c>
      <c r="D44" s="70"/>
      <c r="E44" s="71"/>
      <c r="F44" s="71"/>
      <c r="G44" s="69"/>
      <c r="H44" s="82">
        <f aca="true" t="shared" si="3" ref="H44:M44">H6+H7+H8+H9+H10+H11+H12+H13+H15+H16+H17+H18+H19+H21+H20+H22+H23+H24+H25+H26+H28+H29+H30+H31+H32+H33+H34+H36+H37+H41+H42</f>
        <v>87431</v>
      </c>
      <c r="I44" s="82">
        <f t="shared" si="3"/>
        <v>91177</v>
      </c>
      <c r="J44" s="82">
        <f t="shared" si="3"/>
        <v>2985.5606452897823</v>
      </c>
      <c r="K44" s="82">
        <f t="shared" si="3"/>
        <v>2261</v>
      </c>
      <c r="L44" s="82">
        <f t="shared" si="3"/>
        <v>101940</v>
      </c>
      <c r="M44" s="82">
        <f t="shared" si="3"/>
        <v>95534</v>
      </c>
      <c r="N44" s="161">
        <f>SUM(N6:N43)</f>
        <v>110740</v>
      </c>
      <c r="O44" s="161">
        <f>SUM(O6:O42)</f>
        <v>103144</v>
      </c>
      <c r="P44" s="161">
        <f>SUM(P6:P42)</f>
        <v>103144</v>
      </c>
      <c r="Q44" s="161">
        <f>SUM(Q6:Q43)</f>
        <v>109947</v>
      </c>
      <c r="R44" s="161"/>
      <c r="S44"/>
      <c r="T44"/>
      <c r="U44"/>
      <c r="V44"/>
      <c r="W44"/>
      <c r="X44"/>
      <c r="Y44"/>
    </row>
    <row r="45" spans="1:18" ht="15">
      <c r="A45" s="81"/>
      <c r="B45" s="81"/>
      <c r="C45" s="85"/>
      <c r="D45" s="87"/>
      <c r="E45" s="85"/>
      <c r="F45" s="85"/>
      <c r="G45" s="81"/>
      <c r="H45" s="78"/>
      <c r="I45" s="78"/>
      <c r="J45" s="34"/>
      <c r="K45" s="34"/>
      <c r="L45" s="78"/>
      <c r="M45" s="78"/>
      <c r="N45" s="159"/>
      <c r="O45" s="159"/>
      <c r="P45" s="159"/>
      <c r="Q45" s="159"/>
      <c r="R45" s="159"/>
    </row>
    <row r="46" spans="1:25" s="7" customFormat="1" ht="14.25">
      <c r="A46" s="83">
        <v>1</v>
      </c>
      <c r="B46" s="83">
        <v>4</v>
      </c>
      <c r="C46" s="93"/>
      <c r="D46" s="77" t="s">
        <v>145</v>
      </c>
      <c r="E46" s="93" t="s">
        <v>146</v>
      </c>
      <c r="F46" s="93"/>
      <c r="G46" s="83"/>
      <c r="H46" s="78"/>
      <c r="I46" s="78"/>
      <c r="J46" s="32"/>
      <c r="K46" s="32"/>
      <c r="L46" s="78"/>
      <c r="M46" s="78"/>
      <c r="N46" s="159"/>
      <c r="O46" s="159"/>
      <c r="P46" s="159"/>
      <c r="Q46" s="159"/>
      <c r="R46" s="159"/>
      <c r="S46"/>
      <c r="T46"/>
      <c r="U46"/>
      <c r="V46"/>
      <c r="W46"/>
      <c r="X46"/>
      <c r="Y46"/>
    </row>
    <row r="47" spans="1:18" ht="15">
      <c r="A47" s="81">
        <v>1</v>
      </c>
      <c r="B47" s="81">
        <v>4</v>
      </c>
      <c r="C47" s="85" t="s">
        <v>33</v>
      </c>
      <c r="D47" s="85" t="s">
        <v>59</v>
      </c>
      <c r="E47" s="86">
        <v>637012</v>
      </c>
      <c r="F47" s="85"/>
      <c r="G47" s="81" t="s">
        <v>60</v>
      </c>
      <c r="H47" s="78">
        <v>708</v>
      </c>
      <c r="I47" s="78">
        <v>583</v>
      </c>
      <c r="J47" s="34">
        <f>I47/30.126</f>
        <v>19.352054703578304</v>
      </c>
      <c r="K47" s="34">
        <v>17</v>
      </c>
      <c r="L47" s="78">
        <v>600</v>
      </c>
      <c r="M47" s="78">
        <v>500</v>
      </c>
      <c r="N47" s="159">
        <v>600</v>
      </c>
      <c r="O47" s="159">
        <v>600</v>
      </c>
      <c r="P47" s="159">
        <v>600</v>
      </c>
      <c r="Q47" s="162">
        <v>400</v>
      </c>
      <c r="R47" s="162"/>
    </row>
    <row r="48" spans="1:18" s="7" customFormat="1" ht="14.25">
      <c r="A48" s="69">
        <v>1</v>
      </c>
      <c r="B48" s="69" t="s">
        <v>83</v>
      </c>
      <c r="C48" s="70" t="s">
        <v>148</v>
      </c>
      <c r="D48" s="70"/>
      <c r="E48" s="71"/>
      <c r="F48" s="71"/>
      <c r="G48" s="69"/>
      <c r="H48" s="82">
        <v>708</v>
      </c>
      <c r="I48" s="82">
        <v>583</v>
      </c>
      <c r="J48" s="32"/>
      <c r="K48" s="32"/>
      <c r="L48" s="82">
        <f>SUM(L47)</f>
        <v>600</v>
      </c>
      <c r="M48" s="82">
        <v>500</v>
      </c>
      <c r="N48" s="161">
        <f>SUM(N47)</f>
        <v>600</v>
      </c>
      <c r="O48" s="161">
        <f>SUM(O47)</f>
        <v>600</v>
      </c>
      <c r="P48" s="161">
        <f>SUM(P47)</f>
        <v>600</v>
      </c>
      <c r="Q48" s="161">
        <f>SUM(Q47)</f>
        <v>400</v>
      </c>
      <c r="R48" s="161"/>
    </row>
    <row r="49" spans="1:18" s="7" customFormat="1" ht="29.25" customHeight="1">
      <c r="A49" s="79"/>
      <c r="B49" s="172"/>
      <c r="C49" s="173"/>
      <c r="D49" s="173"/>
      <c r="E49" s="173"/>
      <c r="F49" s="173"/>
      <c r="G49" s="174"/>
      <c r="H49" s="175"/>
      <c r="I49" s="175"/>
      <c r="J49" s="32"/>
      <c r="K49" s="32"/>
      <c r="L49" s="175"/>
      <c r="M49" s="175"/>
      <c r="N49" s="176"/>
      <c r="O49" s="176"/>
      <c r="P49" s="176"/>
      <c r="Q49" s="176"/>
      <c r="R49" s="176"/>
    </row>
    <row r="50" spans="1:18" s="7" customFormat="1" ht="14.25">
      <c r="A50" s="83">
        <v>1</v>
      </c>
      <c r="B50" s="83">
        <v>5</v>
      </c>
      <c r="C50" s="93"/>
      <c r="D50" s="77" t="s">
        <v>149</v>
      </c>
      <c r="E50" s="93" t="s">
        <v>61</v>
      </c>
      <c r="F50" s="93"/>
      <c r="G50" s="83"/>
      <c r="H50" s="78"/>
      <c r="I50" s="78"/>
      <c r="J50" s="32"/>
      <c r="K50" s="32"/>
      <c r="L50" s="78"/>
      <c r="M50" s="78"/>
      <c r="N50" s="159"/>
      <c r="O50" s="159"/>
      <c r="P50" s="159"/>
      <c r="Q50" s="168"/>
      <c r="R50" s="168"/>
    </row>
    <row r="51" spans="1:18" s="7" customFormat="1" ht="15">
      <c r="A51" s="89">
        <v>1</v>
      </c>
      <c r="B51" s="89">
        <v>5</v>
      </c>
      <c r="C51" s="91" t="s">
        <v>33</v>
      </c>
      <c r="D51" s="115" t="s">
        <v>62</v>
      </c>
      <c r="E51" s="90">
        <v>651002</v>
      </c>
      <c r="F51" s="91"/>
      <c r="G51" s="89" t="s">
        <v>150</v>
      </c>
      <c r="H51" s="78">
        <v>4362</v>
      </c>
      <c r="I51" s="78">
        <v>4240</v>
      </c>
      <c r="J51" s="32"/>
      <c r="K51" s="32"/>
      <c r="L51" s="78">
        <v>4300</v>
      </c>
      <c r="M51" s="78">
        <v>4300</v>
      </c>
      <c r="N51" s="159">
        <v>1450</v>
      </c>
      <c r="O51" s="159">
        <v>4300</v>
      </c>
      <c r="P51" s="159">
        <v>4300</v>
      </c>
      <c r="Q51" s="159">
        <v>1200</v>
      </c>
      <c r="R51" s="159"/>
    </row>
    <row r="52" spans="1:18" s="7" customFormat="1" ht="15">
      <c r="A52" s="89">
        <v>1</v>
      </c>
      <c r="B52" s="89">
        <v>5</v>
      </c>
      <c r="C52" s="91" t="s">
        <v>33</v>
      </c>
      <c r="D52" s="115" t="s">
        <v>62</v>
      </c>
      <c r="E52" s="90">
        <v>651003</v>
      </c>
      <c r="F52" s="91">
        <v>1</v>
      </c>
      <c r="G52" s="89" t="s">
        <v>115</v>
      </c>
      <c r="H52" s="78">
        <v>2772</v>
      </c>
      <c r="I52" s="78">
        <v>2687</v>
      </c>
      <c r="J52" s="32"/>
      <c r="K52" s="32"/>
      <c r="L52" s="78">
        <v>2792</v>
      </c>
      <c r="M52" s="78">
        <v>2792</v>
      </c>
      <c r="N52" s="159">
        <v>3600</v>
      </c>
      <c r="O52" s="159">
        <v>2792</v>
      </c>
      <c r="P52" s="159">
        <v>2792</v>
      </c>
      <c r="Q52" s="159">
        <v>3600</v>
      </c>
      <c r="R52" s="162"/>
    </row>
    <row r="53" spans="1:18" s="7" customFormat="1" ht="15">
      <c r="A53" s="81">
        <v>1</v>
      </c>
      <c r="B53" s="81">
        <v>5</v>
      </c>
      <c r="C53" s="85" t="s">
        <v>33</v>
      </c>
      <c r="D53" s="85" t="s">
        <v>62</v>
      </c>
      <c r="E53" s="86">
        <v>651003</v>
      </c>
      <c r="F53" s="85">
        <v>2</v>
      </c>
      <c r="G53" s="81" t="s">
        <v>116</v>
      </c>
      <c r="H53" s="78">
        <v>3031</v>
      </c>
      <c r="I53" s="78">
        <v>3153</v>
      </c>
      <c r="J53" s="48">
        <f>SUM(J54:J58)</f>
        <v>21.04494456615548</v>
      </c>
      <c r="K53" s="48">
        <f>SUM(K54:K58)</f>
        <v>19</v>
      </c>
      <c r="L53" s="78">
        <v>3000</v>
      </c>
      <c r="M53" s="78">
        <v>3000</v>
      </c>
      <c r="N53" s="159">
        <v>2400</v>
      </c>
      <c r="O53" s="159">
        <v>3000</v>
      </c>
      <c r="P53" s="159">
        <v>3000</v>
      </c>
      <c r="Q53" s="159">
        <v>2400</v>
      </c>
      <c r="R53" s="162"/>
    </row>
    <row r="54" spans="1:18" s="7" customFormat="1" ht="14.25">
      <c r="A54" s="69">
        <v>1</v>
      </c>
      <c r="B54" s="69" t="s">
        <v>83</v>
      </c>
      <c r="C54" s="70" t="s">
        <v>219</v>
      </c>
      <c r="D54" s="70"/>
      <c r="E54" s="71"/>
      <c r="F54" s="71"/>
      <c r="G54" s="69"/>
      <c r="H54" s="82">
        <v>18494</v>
      </c>
      <c r="I54" s="82">
        <v>18493</v>
      </c>
      <c r="J54" s="32"/>
      <c r="K54" s="32"/>
      <c r="L54" s="82">
        <v>18492</v>
      </c>
      <c r="M54" s="82">
        <v>18492</v>
      </c>
      <c r="N54" s="161">
        <f>SUM(N51:N53)</f>
        <v>7450</v>
      </c>
      <c r="O54" s="161">
        <f>SUM(O51:O53)</f>
        <v>10092</v>
      </c>
      <c r="P54" s="161">
        <f>SUM(P51:P53)</f>
        <v>10092</v>
      </c>
      <c r="Q54" s="161">
        <f>SUM(Q51:Q53)</f>
        <v>7200</v>
      </c>
      <c r="R54" s="161"/>
    </row>
    <row r="55" spans="1:18" ht="16.5" customHeight="1">
      <c r="A55" s="81"/>
      <c r="B55" s="81"/>
      <c r="C55" s="85"/>
      <c r="D55" s="85"/>
      <c r="E55" s="85"/>
      <c r="F55" s="85"/>
      <c r="G55" s="81"/>
      <c r="H55" s="78"/>
      <c r="I55" s="78"/>
      <c r="J55" s="34"/>
      <c r="K55" s="34"/>
      <c r="L55" s="78"/>
      <c r="M55" s="78"/>
      <c r="N55" s="159"/>
      <c r="O55" s="159"/>
      <c r="P55" s="159"/>
      <c r="Q55" s="169"/>
      <c r="R55" s="169"/>
    </row>
    <row r="56" spans="1:18" s="7" customFormat="1" ht="15.75">
      <c r="A56" s="83">
        <v>3</v>
      </c>
      <c r="B56" s="83">
        <v>1</v>
      </c>
      <c r="C56" s="93"/>
      <c r="D56" s="77" t="s">
        <v>151</v>
      </c>
      <c r="E56" s="94" t="s">
        <v>152</v>
      </c>
      <c r="F56" s="93"/>
      <c r="G56" s="83"/>
      <c r="H56" s="78"/>
      <c r="I56" s="78"/>
      <c r="J56" s="32"/>
      <c r="K56" s="32"/>
      <c r="L56" s="78"/>
      <c r="M56" s="78"/>
      <c r="N56" s="159"/>
      <c r="O56" s="159"/>
      <c r="P56" s="159"/>
      <c r="Q56" s="168"/>
      <c r="R56" s="168"/>
    </row>
    <row r="57" spans="1:18" ht="15">
      <c r="A57" s="81">
        <v>3</v>
      </c>
      <c r="B57" s="81">
        <v>1</v>
      </c>
      <c r="C57" s="85" t="s">
        <v>55</v>
      </c>
      <c r="D57" s="85" t="s">
        <v>63</v>
      </c>
      <c r="E57" s="86">
        <v>633006</v>
      </c>
      <c r="F57" s="85"/>
      <c r="G57" s="81" t="s">
        <v>76</v>
      </c>
      <c r="H57" s="78">
        <v>273</v>
      </c>
      <c r="I57" s="78">
        <v>302</v>
      </c>
      <c r="J57" s="34">
        <f>I57/30.126</f>
        <v>10.024563499966806</v>
      </c>
      <c r="K57" s="34">
        <v>14</v>
      </c>
      <c r="L57" s="78">
        <v>400</v>
      </c>
      <c r="M57" s="78">
        <v>400</v>
      </c>
      <c r="N57" s="159">
        <v>100</v>
      </c>
      <c r="O57" s="159">
        <v>400</v>
      </c>
      <c r="P57" s="159">
        <v>400</v>
      </c>
      <c r="Q57" s="162">
        <v>0</v>
      </c>
      <c r="R57" s="162"/>
    </row>
    <row r="58" spans="1:18" ht="15">
      <c r="A58" s="81">
        <v>3</v>
      </c>
      <c r="B58" s="81">
        <v>1</v>
      </c>
      <c r="C58" s="85" t="s">
        <v>33</v>
      </c>
      <c r="D58" s="85" t="s">
        <v>63</v>
      </c>
      <c r="E58" s="86">
        <v>637005</v>
      </c>
      <c r="F58" s="85"/>
      <c r="G58" s="81" t="s">
        <v>153</v>
      </c>
      <c r="H58" s="78">
        <v>200</v>
      </c>
      <c r="I58" s="78">
        <v>332</v>
      </c>
      <c r="J58" s="34">
        <f>I58/30.126</f>
        <v>11.020381066188675</v>
      </c>
      <c r="K58" s="34">
        <v>5</v>
      </c>
      <c r="L58" s="78">
        <v>332</v>
      </c>
      <c r="M58" s="78">
        <v>324</v>
      </c>
      <c r="N58" s="159">
        <v>400</v>
      </c>
      <c r="O58" s="159">
        <v>332</v>
      </c>
      <c r="P58" s="159">
        <v>332</v>
      </c>
      <c r="Q58" s="162">
        <v>250</v>
      </c>
      <c r="R58" s="162"/>
    </row>
    <row r="59" spans="1:18" ht="15">
      <c r="A59" s="81"/>
      <c r="B59" s="81"/>
      <c r="C59" s="70" t="s">
        <v>203</v>
      </c>
      <c r="D59" s="85"/>
      <c r="E59" s="86"/>
      <c r="F59" s="85"/>
      <c r="G59" s="81"/>
      <c r="H59" s="78"/>
      <c r="I59" s="78"/>
      <c r="J59" s="34"/>
      <c r="K59" s="34"/>
      <c r="L59" s="78"/>
      <c r="M59" s="78"/>
      <c r="N59" s="161">
        <f>N57+N58</f>
        <v>500</v>
      </c>
      <c r="O59" s="161">
        <f>O57+O58</f>
        <v>732</v>
      </c>
      <c r="P59" s="161">
        <f>P57+P58</f>
        <v>732</v>
      </c>
      <c r="Q59" s="161">
        <f>Q57+Q58</f>
        <v>250</v>
      </c>
      <c r="R59" s="161"/>
    </row>
    <row r="60" spans="1:18" ht="15">
      <c r="A60" s="81"/>
      <c r="B60" s="81"/>
      <c r="C60" s="70"/>
      <c r="D60" s="85"/>
      <c r="E60" s="86"/>
      <c r="F60" s="85"/>
      <c r="G60" s="81"/>
      <c r="H60" s="78"/>
      <c r="I60" s="78"/>
      <c r="J60" s="34"/>
      <c r="K60" s="34"/>
      <c r="L60" s="78"/>
      <c r="M60" s="78"/>
      <c r="N60" s="161"/>
      <c r="O60" s="159"/>
      <c r="P60" s="159"/>
      <c r="Q60" s="169"/>
      <c r="R60" s="169"/>
    </row>
    <row r="61" spans="1:18" ht="15.75">
      <c r="A61" s="81"/>
      <c r="B61" s="81"/>
      <c r="C61" s="93"/>
      <c r="D61" s="77" t="s">
        <v>154</v>
      </c>
      <c r="E61" s="94" t="s">
        <v>155</v>
      </c>
      <c r="F61" s="93"/>
      <c r="G61" s="83"/>
      <c r="H61" s="78"/>
      <c r="I61" s="78"/>
      <c r="J61" s="34"/>
      <c r="K61" s="34"/>
      <c r="L61" s="78"/>
      <c r="M61" s="78"/>
      <c r="N61" s="161"/>
      <c r="O61" s="159"/>
      <c r="P61" s="159"/>
      <c r="Q61" s="169"/>
      <c r="R61" s="169"/>
    </row>
    <row r="62" spans="1:18" ht="15">
      <c r="A62" s="81"/>
      <c r="B62" s="81"/>
      <c r="C62" s="120" t="s">
        <v>33</v>
      </c>
      <c r="D62" s="130" t="s">
        <v>68</v>
      </c>
      <c r="E62" s="129">
        <v>633006</v>
      </c>
      <c r="F62" s="117"/>
      <c r="G62" s="119" t="s">
        <v>69</v>
      </c>
      <c r="H62" s="78"/>
      <c r="I62" s="78"/>
      <c r="J62" s="34"/>
      <c r="K62" s="34"/>
      <c r="L62" s="78"/>
      <c r="M62" s="78"/>
      <c r="N62" s="159">
        <v>500</v>
      </c>
      <c r="O62" s="159"/>
      <c r="P62" s="159"/>
      <c r="Q62" s="169">
        <v>500</v>
      </c>
      <c r="R62" s="169"/>
    </row>
    <row r="63" spans="1:18" ht="15">
      <c r="A63" s="81"/>
      <c r="B63" s="81"/>
      <c r="C63" s="120" t="s">
        <v>33</v>
      </c>
      <c r="D63" s="130" t="s">
        <v>68</v>
      </c>
      <c r="E63" s="129">
        <v>635006</v>
      </c>
      <c r="F63" s="120"/>
      <c r="G63" s="119" t="s">
        <v>156</v>
      </c>
      <c r="H63" s="78"/>
      <c r="I63" s="78"/>
      <c r="J63" s="48"/>
      <c r="K63" s="48"/>
      <c r="L63" s="78"/>
      <c r="M63" s="78"/>
      <c r="N63" s="159">
        <v>300</v>
      </c>
      <c r="O63" s="159"/>
      <c r="P63" s="159"/>
      <c r="Q63" s="169">
        <v>200</v>
      </c>
      <c r="R63" s="169"/>
    </row>
    <row r="64" spans="1:18" s="131" customFormat="1" ht="15.75">
      <c r="A64" s="81"/>
      <c r="B64" s="81"/>
      <c r="C64" s="117" t="s">
        <v>218</v>
      </c>
      <c r="D64" s="135"/>
      <c r="E64" s="118"/>
      <c r="F64" s="117"/>
      <c r="G64" s="116"/>
      <c r="H64" s="78"/>
      <c r="I64" s="78"/>
      <c r="J64" s="48"/>
      <c r="K64" s="48"/>
      <c r="L64" s="78"/>
      <c r="M64" s="78"/>
      <c r="N64" s="161">
        <f>N62+N63</f>
        <v>800</v>
      </c>
      <c r="O64" s="161">
        <f>O62+O63</f>
        <v>0</v>
      </c>
      <c r="P64" s="161">
        <f>P62+P63</f>
        <v>0</v>
      </c>
      <c r="Q64" s="161">
        <f>Q62+Q63</f>
        <v>700</v>
      </c>
      <c r="R64" s="161"/>
    </row>
    <row r="65" spans="1:18" s="131" customFormat="1" ht="15.75">
      <c r="A65" s="81"/>
      <c r="B65" s="81"/>
      <c r="C65" s="117"/>
      <c r="D65" s="135"/>
      <c r="E65" s="118"/>
      <c r="F65" s="117"/>
      <c r="G65" s="116"/>
      <c r="H65" s="78"/>
      <c r="I65" s="78"/>
      <c r="J65" s="48"/>
      <c r="K65" s="48"/>
      <c r="L65" s="78"/>
      <c r="M65" s="78"/>
      <c r="N65" s="161"/>
      <c r="O65" s="159"/>
      <c r="P65" s="159"/>
      <c r="Q65" s="170"/>
      <c r="R65" s="170"/>
    </row>
    <row r="66" spans="1:18" s="7" customFormat="1" ht="15.75">
      <c r="A66" s="83">
        <v>5</v>
      </c>
      <c r="B66" s="83">
        <v>1</v>
      </c>
      <c r="C66" s="93"/>
      <c r="D66" s="77" t="s">
        <v>157</v>
      </c>
      <c r="E66" s="94" t="s">
        <v>158</v>
      </c>
      <c r="F66" s="93"/>
      <c r="G66" s="83"/>
      <c r="H66" s="78"/>
      <c r="I66" s="78"/>
      <c r="J66" s="32"/>
      <c r="K66" s="32"/>
      <c r="L66" s="78"/>
      <c r="M66" s="78"/>
      <c r="N66" s="159"/>
      <c r="O66" s="159"/>
      <c r="P66" s="159"/>
      <c r="Q66" s="168"/>
      <c r="R66" s="168"/>
    </row>
    <row r="67" spans="1:18" ht="15">
      <c r="A67" s="79">
        <v>5</v>
      </c>
      <c r="B67" s="79">
        <v>1</v>
      </c>
      <c r="C67" s="87" t="s">
        <v>33</v>
      </c>
      <c r="D67" s="87" t="s">
        <v>67</v>
      </c>
      <c r="E67" s="80">
        <v>637004</v>
      </c>
      <c r="F67" s="87"/>
      <c r="G67" s="79" t="s">
        <v>158</v>
      </c>
      <c r="H67" s="78">
        <v>686</v>
      </c>
      <c r="I67" s="78">
        <v>1050</v>
      </c>
      <c r="J67" s="34">
        <f>I67/30.126</f>
        <v>34.85361481776538</v>
      </c>
      <c r="K67" s="34">
        <v>20</v>
      </c>
      <c r="L67" s="78">
        <v>800</v>
      </c>
      <c r="M67" s="78">
        <v>800</v>
      </c>
      <c r="N67" s="159">
        <v>11740</v>
      </c>
      <c r="O67" s="159">
        <v>800</v>
      </c>
      <c r="P67" s="159">
        <v>800</v>
      </c>
      <c r="Q67" s="162">
        <v>13800</v>
      </c>
      <c r="R67" s="162"/>
    </row>
    <row r="68" spans="1:18" s="131" customFormat="1" ht="15.75">
      <c r="A68" s="81"/>
      <c r="B68" s="81"/>
      <c r="C68" s="117" t="s">
        <v>159</v>
      </c>
      <c r="D68" s="135"/>
      <c r="E68" s="118"/>
      <c r="F68" s="117"/>
      <c r="G68" s="116"/>
      <c r="H68" s="78"/>
      <c r="I68" s="78"/>
      <c r="J68" s="48"/>
      <c r="K68" s="48"/>
      <c r="L68" s="78"/>
      <c r="M68" s="78"/>
      <c r="N68" s="161">
        <f>SUM(N67)</f>
        <v>11740</v>
      </c>
      <c r="O68" s="161">
        <f>SUM(O67)</f>
        <v>800</v>
      </c>
      <c r="P68" s="161">
        <f>SUM(P67)</f>
        <v>800</v>
      </c>
      <c r="Q68" s="161">
        <f>SUM(Q67)</f>
        <v>13800</v>
      </c>
      <c r="R68" s="161"/>
    </row>
    <row r="69" spans="1:18" s="131" customFormat="1" ht="15.75">
      <c r="A69" s="81"/>
      <c r="B69" s="81"/>
      <c r="C69" s="117"/>
      <c r="D69" s="135"/>
      <c r="E69" s="118"/>
      <c r="F69" s="117"/>
      <c r="G69" s="116"/>
      <c r="H69" s="78"/>
      <c r="I69" s="78"/>
      <c r="J69" s="48"/>
      <c r="K69" s="48"/>
      <c r="L69" s="78"/>
      <c r="M69" s="78"/>
      <c r="N69" s="161"/>
      <c r="O69" s="159"/>
      <c r="P69" s="159"/>
      <c r="Q69" s="170"/>
      <c r="R69" s="170"/>
    </row>
    <row r="70" spans="1:18" s="7" customFormat="1" ht="17.25" customHeight="1">
      <c r="A70" s="69"/>
      <c r="B70" s="69"/>
      <c r="C70" s="93"/>
      <c r="D70" s="136" t="s">
        <v>161</v>
      </c>
      <c r="E70" s="94" t="s">
        <v>160</v>
      </c>
      <c r="F70" s="93"/>
      <c r="G70" s="83"/>
      <c r="H70" s="82"/>
      <c r="I70" s="82"/>
      <c r="J70" s="32"/>
      <c r="K70" s="32"/>
      <c r="L70" s="82"/>
      <c r="M70" s="82"/>
      <c r="N70" s="161"/>
      <c r="O70" s="161"/>
      <c r="P70" s="161"/>
      <c r="Q70" s="168"/>
      <c r="R70" s="168"/>
    </row>
    <row r="71" spans="1:18" s="7" customFormat="1" ht="15">
      <c r="A71" s="69"/>
      <c r="B71" s="69"/>
      <c r="C71" s="85" t="s">
        <v>33</v>
      </c>
      <c r="D71" s="85" t="s">
        <v>82</v>
      </c>
      <c r="E71" s="86">
        <v>633006</v>
      </c>
      <c r="F71" s="85"/>
      <c r="G71" s="81" t="s">
        <v>162</v>
      </c>
      <c r="H71" s="99">
        <v>617</v>
      </c>
      <c r="I71" s="99">
        <v>805</v>
      </c>
      <c r="J71" s="34"/>
      <c r="K71" s="34"/>
      <c r="L71" s="99">
        <v>800</v>
      </c>
      <c r="M71" s="99">
        <v>400</v>
      </c>
      <c r="N71" s="163">
        <v>1000</v>
      </c>
      <c r="O71" s="161"/>
      <c r="P71" s="161"/>
      <c r="Q71" s="163">
        <v>350</v>
      </c>
      <c r="R71" s="163"/>
    </row>
    <row r="72" spans="1:18" s="7" customFormat="1" ht="15">
      <c r="A72" s="69"/>
      <c r="B72" s="69"/>
      <c r="C72" s="85" t="s">
        <v>33</v>
      </c>
      <c r="D72" s="85" t="s">
        <v>82</v>
      </c>
      <c r="E72" s="86">
        <v>634001</v>
      </c>
      <c r="F72" s="85"/>
      <c r="G72" s="81" t="s">
        <v>164</v>
      </c>
      <c r="H72" s="99">
        <v>1068</v>
      </c>
      <c r="I72" s="99">
        <v>1192</v>
      </c>
      <c r="J72" s="34"/>
      <c r="K72" s="34"/>
      <c r="L72" s="99">
        <v>1200</v>
      </c>
      <c r="M72" s="99">
        <v>1100</v>
      </c>
      <c r="N72" s="163">
        <v>1200</v>
      </c>
      <c r="O72" s="161"/>
      <c r="P72" s="161"/>
      <c r="Q72" s="163">
        <v>900</v>
      </c>
      <c r="R72" s="163"/>
    </row>
    <row r="73" spans="1:18" s="7" customFormat="1" ht="15">
      <c r="A73" s="69"/>
      <c r="B73" s="69"/>
      <c r="C73" s="85" t="s">
        <v>33</v>
      </c>
      <c r="D73" s="85" t="s">
        <v>82</v>
      </c>
      <c r="E73" s="80">
        <v>635004</v>
      </c>
      <c r="F73" s="87"/>
      <c r="G73" s="79" t="s">
        <v>163</v>
      </c>
      <c r="H73" s="78">
        <v>275</v>
      </c>
      <c r="I73" s="78">
        <v>531</v>
      </c>
      <c r="J73" s="34"/>
      <c r="K73" s="34"/>
      <c r="L73" s="78">
        <v>550</v>
      </c>
      <c r="M73" s="78">
        <v>400</v>
      </c>
      <c r="N73" s="159">
        <v>200</v>
      </c>
      <c r="O73" s="161"/>
      <c r="P73" s="161"/>
      <c r="Q73" s="163">
        <v>300</v>
      </c>
      <c r="R73" s="163"/>
    </row>
    <row r="74" spans="1:18" s="7" customFormat="1" ht="15">
      <c r="A74" s="69"/>
      <c r="B74" s="69"/>
      <c r="C74" s="85" t="s">
        <v>33</v>
      </c>
      <c r="D74" s="85" t="s">
        <v>82</v>
      </c>
      <c r="E74" s="80">
        <v>635006</v>
      </c>
      <c r="F74" s="87"/>
      <c r="G74" s="79" t="s">
        <v>210</v>
      </c>
      <c r="H74" s="78"/>
      <c r="I74" s="78"/>
      <c r="J74" s="34"/>
      <c r="K74" s="34"/>
      <c r="L74" s="78"/>
      <c r="M74" s="78"/>
      <c r="N74" s="159">
        <v>0</v>
      </c>
      <c r="O74" s="161"/>
      <c r="P74" s="161"/>
      <c r="Q74" s="163">
        <v>2250</v>
      </c>
      <c r="R74" s="163"/>
    </row>
    <row r="75" spans="1:18" s="7" customFormat="1" ht="15">
      <c r="A75" s="69"/>
      <c r="B75" s="69"/>
      <c r="C75" s="137" t="s">
        <v>232</v>
      </c>
      <c r="D75" s="85" t="s">
        <v>82</v>
      </c>
      <c r="E75" s="80">
        <v>717002</v>
      </c>
      <c r="F75" s="87"/>
      <c r="G75" s="79" t="s">
        <v>226</v>
      </c>
      <c r="H75" s="78"/>
      <c r="I75" s="78"/>
      <c r="J75" s="34"/>
      <c r="K75" s="34"/>
      <c r="L75" s="78"/>
      <c r="M75" s="78"/>
      <c r="N75" s="159">
        <v>0</v>
      </c>
      <c r="O75" s="161"/>
      <c r="P75" s="161"/>
      <c r="Q75" s="163">
        <v>4000</v>
      </c>
      <c r="R75" s="163"/>
    </row>
    <row r="76" spans="1:18" s="7" customFormat="1" ht="15">
      <c r="A76" s="69"/>
      <c r="B76" s="69"/>
      <c r="C76" s="85" t="s">
        <v>121</v>
      </c>
      <c r="D76" s="85" t="s">
        <v>82</v>
      </c>
      <c r="E76" s="80">
        <v>717002</v>
      </c>
      <c r="F76" s="87"/>
      <c r="G76" s="79" t="s">
        <v>227</v>
      </c>
      <c r="H76" s="78"/>
      <c r="I76" s="78"/>
      <c r="J76" s="34"/>
      <c r="K76" s="34"/>
      <c r="L76" s="78"/>
      <c r="M76" s="78"/>
      <c r="N76" s="159">
        <v>0</v>
      </c>
      <c r="O76" s="161"/>
      <c r="P76" s="161"/>
      <c r="Q76" s="163">
        <v>5500</v>
      </c>
      <c r="R76" s="163"/>
    </row>
    <row r="77" spans="1:18" s="7" customFormat="1" ht="15">
      <c r="A77" s="69"/>
      <c r="B77" s="69"/>
      <c r="C77" s="85" t="s">
        <v>121</v>
      </c>
      <c r="D77" s="85" t="s">
        <v>82</v>
      </c>
      <c r="E77" s="80">
        <v>717002</v>
      </c>
      <c r="F77" s="87"/>
      <c r="G77" s="79" t="s">
        <v>228</v>
      </c>
      <c r="H77" s="78"/>
      <c r="I77" s="78"/>
      <c r="J77" s="34"/>
      <c r="K77" s="34"/>
      <c r="L77" s="78"/>
      <c r="M77" s="78"/>
      <c r="N77" s="159">
        <v>0</v>
      </c>
      <c r="O77" s="161"/>
      <c r="P77" s="161"/>
      <c r="Q77" s="163">
        <v>705.76</v>
      </c>
      <c r="R77" s="163"/>
    </row>
    <row r="78" spans="1:18" s="7" customFormat="1" ht="15">
      <c r="A78" s="69"/>
      <c r="B78" s="69"/>
      <c r="C78" s="85" t="s">
        <v>208</v>
      </c>
      <c r="D78" s="85" t="s">
        <v>82</v>
      </c>
      <c r="E78" s="80">
        <v>717002</v>
      </c>
      <c r="F78" s="87"/>
      <c r="G78" s="79" t="s">
        <v>229</v>
      </c>
      <c r="H78" s="78"/>
      <c r="I78" s="78"/>
      <c r="J78" s="34"/>
      <c r="K78" s="34"/>
      <c r="L78" s="78"/>
      <c r="M78" s="78"/>
      <c r="N78" s="159">
        <v>0</v>
      </c>
      <c r="O78" s="161"/>
      <c r="P78" s="161"/>
      <c r="Q78" s="163">
        <v>908.42</v>
      </c>
      <c r="R78" s="163"/>
    </row>
    <row r="79" spans="1:18" s="7" customFormat="1" ht="15">
      <c r="A79" s="69"/>
      <c r="B79" s="69"/>
      <c r="C79" s="85" t="s">
        <v>230</v>
      </c>
      <c r="D79" s="85" t="s">
        <v>82</v>
      </c>
      <c r="E79" s="80">
        <v>717002</v>
      </c>
      <c r="F79" s="87"/>
      <c r="G79" s="79" t="s">
        <v>231</v>
      </c>
      <c r="H79" s="78"/>
      <c r="I79" s="78"/>
      <c r="J79" s="34"/>
      <c r="K79" s="34"/>
      <c r="L79" s="78"/>
      <c r="M79" s="78"/>
      <c r="N79" s="159">
        <v>0</v>
      </c>
      <c r="O79" s="161"/>
      <c r="P79" s="161"/>
      <c r="Q79" s="163">
        <v>6000</v>
      </c>
      <c r="R79" s="163"/>
    </row>
    <row r="80" spans="1:18" s="7" customFormat="1" ht="15">
      <c r="A80" s="69"/>
      <c r="B80" s="69"/>
      <c r="C80" s="85" t="s">
        <v>233</v>
      </c>
      <c r="D80" s="85" t="s">
        <v>82</v>
      </c>
      <c r="E80" s="80">
        <v>717002</v>
      </c>
      <c r="F80" s="87"/>
      <c r="G80" s="79" t="s">
        <v>234</v>
      </c>
      <c r="H80" s="78"/>
      <c r="I80" s="78"/>
      <c r="J80" s="34"/>
      <c r="K80" s="34"/>
      <c r="L80" s="78"/>
      <c r="M80" s="78"/>
      <c r="N80" s="159">
        <v>0</v>
      </c>
      <c r="O80" s="161"/>
      <c r="P80" s="161"/>
      <c r="Q80" s="163">
        <v>0</v>
      </c>
      <c r="R80" s="163"/>
    </row>
    <row r="81" spans="1:18" s="7" customFormat="1" ht="15">
      <c r="A81" s="69"/>
      <c r="B81" s="69"/>
      <c r="C81" s="70" t="s">
        <v>165</v>
      </c>
      <c r="D81" s="70"/>
      <c r="E81" s="80"/>
      <c r="F81" s="87"/>
      <c r="G81" s="79"/>
      <c r="H81" s="78"/>
      <c r="I81" s="78"/>
      <c r="J81" s="34"/>
      <c r="K81" s="34"/>
      <c r="L81" s="78"/>
      <c r="M81" s="78"/>
      <c r="N81" s="161">
        <f>SUM(N71:N80)</f>
        <v>2400</v>
      </c>
      <c r="O81" s="161">
        <f>SUM(O71:O79)</f>
        <v>0</v>
      </c>
      <c r="P81" s="161">
        <f>SUM(P71:P79)</f>
        <v>0</v>
      </c>
      <c r="Q81" s="161">
        <f>SUM(Q71:Q80)</f>
        <v>20914.18</v>
      </c>
      <c r="R81" s="161"/>
    </row>
    <row r="82" spans="1:18" s="131" customFormat="1" ht="15.75">
      <c r="A82" s="81"/>
      <c r="B82" s="81"/>
      <c r="C82" s="117"/>
      <c r="D82" s="135"/>
      <c r="E82" s="118"/>
      <c r="F82" s="117"/>
      <c r="G82" s="116"/>
      <c r="H82" s="78"/>
      <c r="I82" s="78"/>
      <c r="J82" s="48"/>
      <c r="K82" s="48"/>
      <c r="L82" s="78"/>
      <c r="M82" s="78"/>
      <c r="N82" s="161"/>
      <c r="O82" s="159"/>
      <c r="P82" s="159"/>
      <c r="Q82" s="170"/>
      <c r="R82" s="170"/>
    </row>
    <row r="83" spans="1:18" s="7" customFormat="1" ht="15.75">
      <c r="A83" s="83">
        <v>4</v>
      </c>
      <c r="B83" s="83">
        <v>3</v>
      </c>
      <c r="C83" s="93"/>
      <c r="D83" s="138" t="s">
        <v>204</v>
      </c>
      <c r="E83" s="94" t="s">
        <v>205</v>
      </c>
      <c r="F83" s="93"/>
      <c r="G83" s="83"/>
      <c r="H83" s="78"/>
      <c r="I83" s="78"/>
      <c r="J83" s="32"/>
      <c r="K83" s="32"/>
      <c r="L83" s="78"/>
      <c r="M83" s="78"/>
      <c r="N83" s="159"/>
      <c r="O83" s="159"/>
      <c r="P83" s="159"/>
      <c r="Q83" s="168"/>
      <c r="R83" s="168"/>
    </row>
    <row r="84" spans="1:18" s="7" customFormat="1" ht="15">
      <c r="A84" s="81">
        <v>4</v>
      </c>
      <c r="B84" s="81">
        <v>3</v>
      </c>
      <c r="C84" s="85" t="s">
        <v>55</v>
      </c>
      <c r="D84" s="85" t="s">
        <v>66</v>
      </c>
      <c r="E84" s="86">
        <v>632002</v>
      </c>
      <c r="F84" s="85"/>
      <c r="G84" s="95" t="s">
        <v>166</v>
      </c>
      <c r="H84" s="78">
        <v>2349</v>
      </c>
      <c r="I84" s="78">
        <v>2393</v>
      </c>
      <c r="J84" s="34">
        <f>I84/30.126</f>
        <v>79.43304786563101</v>
      </c>
      <c r="K84" s="34">
        <v>65</v>
      </c>
      <c r="L84" s="78">
        <v>2300</v>
      </c>
      <c r="M84" s="78">
        <v>2700</v>
      </c>
      <c r="N84" s="159">
        <v>2000</v>
      </c>
      <c r="O84" s="159">
        <v>2700</v>
      </c>
      <c r="P84" s="159">
        <v>2700</v>
      </c>
      <c r="Q84" s="159">
        <v>2200</v>
      </c>
      <c r="R84" s="159"/>
    </row>
    <row r="85" spans="1:18" s="7" customFormat="1" ht="14.25">
      <c r="A85" s="69">
        <v>4</v>
      </c>
      <c r="B85" s="69" t="s">
        <v>83</v>
      </c>
      <c r="C85" s="70" t="s">
        <v>167</v>
      </c>
      <c r="D85" s="70"/>
      <c r="E85" s="71"/>
      <c r="F85" s="71"/>
      <c r="G85" s="69"/>
      <c r="H85" s="82">
        <v>11349</v>
      </c>
      <c r="I85" s="82">
        <v>2393</v>
      </c>
      <c r="J85" s="32"/>
      <c r="K85" s="32"/>
      <c r="L85" s="82">
        <f>SUM(L84)</f>
        <v>2300</v>
      </c>
      <c r="M85" s="82">
        <v>17959</v>
      </c>
      <c r="N85" s="161">
        <f>SUM(N84)</f>
        <v>2000</v>
      </c>
      <c r="O85" s="161">
        <f>SUM(O84)</f>
        <v>2700</v>
      </c>
      <c r="P85" s="161">
        <f>SUM(P84)</f>
        <v>2700</v>
      </c>
      <c r="Q85" s="161">
        <f>SUM(Q84)</f>
        <v>2200</v>
      </c>
      <c r="R85" s="161"/>
    </row>
    <row r="86" spans="1:18" ht="15">
      <c r="A86" s="81"/>
      <c r="B86" s="81"/>
      <c r="C86" s="85"/>
      <c r="D86" s="85"/>
      <c r="E86" s="85"/>
      <c r="F86" s="85"/>
      <c r="G86" s="69"/>
      <c r="H86" s="78"/>
      <c r="I86" s="78"/>
      <c r="J86" s="34"/>
      <c r="K86" s="34"/>
      <c r="L86" s="78"/>
      <c r="M86" s="78"/>
      <c r="N86" s="159"/>
      <c r="O86" s="159"/>
      <c r="P86" s="159"/>
      <c r="Q86" s="169"/>
      <c r="R86" s="169"/>
    </row>
    <row r="87" spans="1:18" s="7" customFormat="1" ht="15.75">
      <c r="A87" s="69"/>
      <c r="B87" s="69"/>
      <c r="C87" s="93"/>
      <c r="D87" s="136" t="s">
        <v>168</v>
      </c>
      <c r="E87" s="94" t="s">
        <v>79</v>
      </c>
      <c r="F87" s="93"/>
      <c r="G87" s="83"/>
      <c r="H87" s="82"/>
      <c r="I87" s="82"/>
      <c r="J87" s="32"/>
      <c r="K87" s="32"/>
      <c r="L87" s="82"/>
      <c r="M87" s="82"/>
      <c r="N87" s="161"/>
      <c r="O87" s="161"/>
      <c r="P87" s="161"/>
      <c r="Q87" s="168"/>
      <c r="R87" s="168"/>
    </row>
    <row r="88" spans="1:18" s="7" customFormat="1" ht="15.75">
      <c r="A88" s="69"/>
      <c r="B88" s="69"/>
      <c r="C88" s="85" t="s">
        <v>33</v>
      </c>
      <c r="D88" s="85" t="s">
        <v>80</v>
      </c>
      <c r="E88" s="86">
        <v>632001</v>
      </c>
      <c r="F88" s="85"/>
      <c r="G88" s="65" t="s">
        <v>81</v>
      </c>
      <c r="H88" s="99">
        <v>10159</v>
      </c>
      <c r="I88" s="99">
        <v>9150</v>
      </c>
      <c r="J88" s="34"/>
      <c r="K88" s="34"/>
      <c r="L88" s="99">
        <v>10622</v>
      </c>
      <c r="M88" s="99">
        <v>11400</v>
      </c>
      <c r="N88" s="163">
        <v>7000</v>
      </c>
      <c r="O88" s="161"/>
      <c r="P88" s="161"/>
      <c r="Q88" s="163">
        <v>6000</v>
      </c>
      <c r="R88" s="163"/>
    </row>
    <row r="89" spans="1:18" s="7" customFormat="1" ht="15">
      <c r="A89" s="69"/>
      <c r="B89" s="69"/>
      <c r="C89" s="85" t="s">
        <v>33</v>
      </c>
      <c r="D89" s="85" t="s">
        <v>80</v>
      </c>
      <c r="E89" s="86">
        <v>637005</v>
      </c>
      <c r="F89" s="85"/>
      <c r="G89" s="81" t="s">
        <v>169</v>
      </c>
      <c r="H89" s="99">
        <v>283</v>
      </c>
      <c r="I89" s="99">
        <v>1344</v>
      </c>
      <c r="J89" s="34"/>
      <c r="K89" s="34"/>
      <c r="L89" s="99">
        <v>1000</v>
      </c>
      <c r="M89" s="99">
        <v>1000</v>
      </c>
      <c r="N89" s="163">
        <v>100</v>
      </c>
      <c r="O89" s="161"/>
      <c r="P89" s="161"/>
      <c r="Q89" s="163">
        <v>30</v>
      </c>
      <c r="R89" s="163"/>
    </row>
    <row r="90" spans="1:18" s="7" customFormat="1" ht="14.25">
      <c r="A90" s="69"/>
      <c r="B90" s="69"/>
      <c r="C90" s="70" t="s">
        <v>170</v>
      </c>
      <c r="D90" s="70"/>
      <c r="E90" s="71"/>
      <c r="F90" s="71"/>
      <c r="G90" s="69"/>
      <c r="H90" s="82"/>
      <c r="I90" s="82"/>
      <c r="J90" s="32"/>
      <c r="K90" s="32"/>
      <c r="L90" s="82"/>
      <c r="M90" s="82"/>
      <c r="N90" s="161">
        <f>N88+N89</f>
        <v>7100</v>
      </c>
      <c r="O90" s="161">
        <f>O88+O89</f>
        <v>0</v>
      </c>
      <c r="P90" s="161">
        <f>P88+P89</f>
        <v>0</v>
      </c>
      <c r="Q90" s="161">
        <f>Q88+Q89</f>
        <v>6030</v>
      </c>
      <c r="R90" s="161"/>
    </row>
    <row r="91" spans="1:18" s="7" customFormat="1" ht="14.25">
      <c r="A91" s="69"/>
      <c r="B91" s="69"/>
      <c r="C91" s="70"/>
      <c r="D91" s="70"/>
      <c r="E91" s="71"/>
      <c r="F91" s="71"/>
      <c r="G91" s="69"/>
      <c r="H91" s="82"/>
      <c r="I91" s="82"/>
      <c r="J91" s="32"/>
      <c r="K91" s="32"/>
      <c r="L91" s="82"/>
      <c r="M91" s="82"/>
      <c r="N91" s="161"/>
      <c r="O91" s="161"/>
      <c r="P91" s="161"/>
      <c r="Q91" s="168"/>
      <c r="R91" s="168"/>
    </row>
    <row r="92" spans="1:18" s="7" customFormat="1" ht="15.75">
      <c r="A92" s="69"/>
      <c r="B92" s="69"/>
      <c r="C92" s="93"/>
      <c r="D92" s="77" t="s">
        <v>171</v>
      </c>
      <c r="E92" s="94" t="s">
        <v>172</v>
      </c>
      <c r="F92" s="93"/>
      <c r="G92" s="83"/>
      <c r="H92" s="78"/>
      <c r="I92" s="78"/>
      <c r="J92" s="32"/>
      <c r="K92" s="32"/>
      <c r="L92" s="78"/>
      <c r="M92" s="78"/>
      <c r="N92" s="159"/>
      <c r="O92" s="161"/>
      <c r="P92" s="161"/>
      <c r="Q92" s="168"/>
      <c r="R92" s="168"/>
    </row>
    <row r="93" spans="1:18" s="7" customFormat="1" ht="15">
      <c r="A93" s="69"/>
      <c r="B93" s="69"/>
      <c r="C93" s="87" t="s">
        <v>33</v>
      </c>
      <c r="D93" s="87" t="s">
        <v>78</v>
      </c>
      <c r="E93" s="80">
        <v>642002</v>
      </c>
      <c r="F93" s="87"/>
      <c r="G93" s="98" t="s">
        <v>173</v>
      </c>
      <c r="H93" s="78">
        <v>2655</v>
      </c>
      <c r="I93" s="78">
        <v>2655</v>
      </c>
      <c r="J93" s="49"/>
      <c r="K93" s="49"/>
      <c r="L93" s="78">
        <v>2655</v>
      </c>
      <c r="M93" s="78">
        <v>2655</v>
      </c>
      <c r="N93" s="159">
        <v>2659</v>
      </c>
      <c r="O93" s="161"/>
      <c r="P93" s="161"/>
      <c r="Q93" s="159">
        <v>2659</v>
      </c>
      <c r="R93" s="159"/>
    </row>
    <row r="94" spans="1:18" s="7" customFormat="1" ht="14.25">
      <c r="A94" s="69"/>
      <c r="B94" s="69"/>
      <c r="C94" s="70" t="s">
        <v>135</v>
      </c>
      <c r="D94" s="70"/>
      <c r="E94" s="71"/>
      <c r="F94" s="71"/>
      <c r="G94" s="69"/>
      <c r="H94" s="82"/>
      <c r="I94" s="82"/>
      <c r="J94" s="32"/>
      <c r="K94" s="32"/>
      <c r="L94" s="82"/>
      <c r="M94" s="82"/>
      <c r="N94" s="161">
        <f>N93</f>
        <v>2659</v>
      </c>
      <c r="O94" s="161">
        <f>O93</f>
        <v>0</v>
      </c>
      <c r="P94" s="161">
        <f>P93</f>
        <v>0</v>
      </c>
      <c r="Q94" s="161">
        <f>Q93</f>
        <v>2659</v>
      </c>
      <c r="R94" s="161"/>
    </row>
    <row r="95" spans="1:18" s="33" customFormat="1" ht="32.25" customHeight="1">
      <c r="A95" s="177"/>
      <c r="B95" s="177"/>
      <c r="C95" s="178"/>
      <c r="D95" s="178"/>
      <c r="E95" s="179"/>
      <c r="F95" s="179"/>
      <c r="G95" s="177"/>
      <c r="H95" s="180"/>
      <c r="I95" s="180"/>
      <c r="J95" s="32"/>
      <c r="K95" s="32"/>
      <c r="L95" s="180"/>
      <c r="M95" s="180"/>
      <c r="N95" s="181"/>
      <c r="O95" s="181"/>
      <c r="P95" s="181"/>
      <c r="Q95" s="182"/>
      <c r="R95" s="182"/>
    </row>
    <row r="96" spans="1:18" s="7" customFormat="1" ht="15.75">
      <c r="A96" s="69"/>
      <c r="B96" s="69"/>
      <c r="C96" s="93"/>
      <c r="D96" s="77" t="s">
        <v>174</v>
      </c>
      <c r="E96" s="94" t="s">
        <v>175</v>
      </c>
      <c r="F96" s="93"/>
      <c r="G96" s="83"/>
      <c r="H96" s="78"/>
      <c r="I96" s="78"/>
      <c r="J96" s="32"/>
      <c r="K96" s="32"/>
      <c r="L96" s="78"/>
      <c r="M96" s="78"/>
      <c r="N96" s="159"/>
      <c r="O96" s="161"/>
      <c r="P96" s="161"/>
      <c r="Q96" s="168"/>
      <c r="R96" s="168"/>
    </row>
    <row r="97" spans="1:18" s="7" customFormat="1" ht="15">
      <c r="A97" s="69"/>
      <c r="B97" s="69"/>
      <c r="C97" s="85" t="s">
        <v>33</v>
      </c>
      <c r="D97" s="85" t="s">
        <v>75</v>
      </c>
      <c r="E97" s="86">
        <v>633006</v>
      </c>
      <c r="F97" s="85"/>
      <c r="G97" s="81" t="s">
        <v>119</v>
      </c>
      <c r="H97" s="78">
        <v>207</v>
      </c>
      <c r="I97" s="78">
        <v>435</v>
      </c>
      <c r="J97" s="34"/>
      <c r="K97" s="34"/>
      <c r="L97" s="78">
        <v>500</v>
      </c>
      <c r="M97" s="78">
        <v>500</v>
      </c>
      <c r="N97" s="159">
        <v>900</v>
      </c>
      <c r="O97" s="161"/>
      <c r="P97" s="161"/>
      <c r="Q97" s="159">
        <v>480</v>
      </c>
      <c r="R97" s="159"/>
    </row>
    <row r="98" spans="1:18" s="7" customFormat="1" ht="15">
      <c r="A98" s="69"/>
      <c r="B98" s="69"/>
      <c r="C98" s="85" t="s">
        <v>33</v>
      </c>
      <c r="D98" s="85" t="s">
        <v>75</v>
      </c>
      <c r="E98" s="86">
        <v>633009</v>
      </c>
      <c r="F98" s="85"/>
      <c r="G98" s="81" t="s">
        <v>176</v>
      </c>
      <c r="H98" s="78"/>
      <c r="I98" s="78"/>
      <c r="J98" s="34"/>
      <c r="K98" s="34"/>
      <c r="L98" s="78"/>
      <c r="M98" s="78"/>
      <c r="N98" s="159">
        <v>50</v>
      </c>
      <c r="O98" s="161"/>
      <c r="P98" s="161"/>
      <c r="Q98" s="159">
        <v>48</v>
      </c>
      <c r="R98" s="159"/>
    </row>
    <row r="99" spans="1:18" s="7" customFormat="1" ht="15">
      <c r="A99" s="69"/>
      <c r="B99" s="69"/>
      <c r="C99" s="85" t="s">
        <v>33</v>
      </c>
      <c r="D99" s="85" t="s">
        <v>75</v>
      </c>
      <c r="E99" s="80">
        <v>637002</v>
      </c>
      <c r="F99" s="87"/>
      <c r="G99" s="79" t="s">
        <v>77</v>
      </c>
      <c r="H99" s="78">
        <v>1407</v>
      </c>
      <c r="I99" s="78">
        <v>2762</v>
      </c>
      <c r="J99" s="34"/>
      <c r="K99" s="34"/>
      <c r="L99" s="78">
        <v>3400</v>
      </c>
      <c r="M99" s="78">
        <v>1500</v>
      </c>
      <c r="N99" s="159">
        <v>2100</v>
      </c>
      <c r="O99" s="161"/>
      <c r="P99" s="161"/>
      <c r="Q99" s="159">
        <v>1900</v>
      </c>
      <c r="R99" s="159"/>
    </row>
    <row r="100" spans="1:18" s="7" customFormat="1" ht="15">
      <c r="A100" s="69"/>
      <c r="B100" s="69"/>
      <c r="C100" s="85" t="s">
        <v>33</v>
      </c>
      <c r="D100" s="85" t="s">
        <v>75</v>
      </c>
      <c r="E100" s="86">
        <v>637027</v>
      </c>
      <c r="F100" s="85"/>
      <c r="G100" s="81" t="s">
        <v>177</v>
      </c>
      <c r="H100" s="78"/>
      <c r="I100" s="78"/>
      <c r="J100" s="34"/>
      <c r="K100" s="34"/>
      <c r="L100" s="78"/>
      <c r="M100" s="78"/>
      <c r="N100" s="159">
        <v>650</v>
      </c>
      <c r="O100" s="161"/>
      <c r="P100" s="161"/>
      <c r="Q100" s="159">
        <v>420</v>
      </c>
      <c r="R100" s="159"/>
    </row>
    <row r="101" spans="1:18" s="7" customFormat="1" ht="15">
      <c r="A101" s="69"/>
      <c r="B101" s="69"/>
      <c r="C101" s="85" t="s">
        <v>208</v>
      </c>
      <c r="D101" s="85" t="s">
        <v>75</v>
      </c>
      <c r="E101" s="86">
        <v>713001</v>
      </c>
      <c r="F101" s="85"/>
      <c r="G101" s="81" t="s">
        <v>211</v>
      </c>
      <c r="H101" s="78"/>
      <c r="I101" s="78"/>
      <c r="J101" s="34"/>
      <c r="K101" s="34"/>
      <c r="L101" s="78"/>
      <c r="M101" s="78"/>
      <c r="N101" s="159">
        <v>0</v>
      </c>
      <c r="O101" s="161"/>
      <c r="P101" s="161"/>
      <c r="Q101" s="159">
        <v>1570</v>
      </c>
      <c r="R101" s="159"/>
    </row>
    <row r="102" spans="1:18" s="7" customFormat="1" ht="14.25">
      <c r="A102" s="69"/>
      <c r="B102" s="69"/>
      <c r="C102" s="70" t="s">
        <v>178</v>
      </c>
      <c r="D102" s="70"/>
      <c r="E102" s="71"/>
      <c r="F102" s="71"/>
      <c r="G102" s="69"/>
      <c r="H102" s="82">
        <v>100</v>
      </c>
      <c r="I102" s="82">
        <v>100</v>
      </c>
      <c r="J102" s="32"/>
      <c r="K102" s="32"/>
      <c r="L102" s="82">
        <v>666</v>
      </c>
      <c r="M102" s="82">
        <v>100</v>
      </c>
      <c r="N102" s="161">
        <f>SUM(N97:N101)</f>
        <v>3700</v>
      </c>
      <c r="O102" s="161">
        <f>SUM(O97:O100)</f>
        <v>0</v>
      </c>
      <c r="P102" s="161">
        <f>SUM(P97:P100)</f>
        <v>0</v>
      </c>
      <c r="Q102" s="161">
        <f>SUM(Q97:Q101)</f>
        <v>4418</v>
      </c>
      <c r="R102" s="161"/>
    </row>
    <row r="103" spans="1:18" s="7" customFormat="1" ht="14.25">
      <c r="A103" s="69"/>
      <c r="B103" s="69"/>
      <c r="C103" s="70"/>
      <c r="D103" s="70"/>
      <c r="E103" s="71"/>
      <c r="F103" s="71"/>
      <c r="G103" s="69"/>
      <c r="H103" s="82"/>
      <c r="I103" s="82"/>
      <c r="J103" s="32"/>
      <c r="K103" s="32"/>
      <c r="L103" s="82"/>
      <c r="M103" s="82"/>
      <c r="N103" s="161"/>
      <c r="O103" s="161"/>
      <c r="P103" s="161"/>
      <c r="Q103" s="168"/>
      <c r="R103" s="168"/>
    </row>
    <row r="104" spans="1:18" s="7" customFormat="1" ht="15.75">
      <c r="A104" s="69"/>
      <c r="B104" s="69"/>
      <c r="C104" s="93"/>
      <c r="D104" s="77" t="s">
        <v>179</v>
      </c>
      <c r="E104" s="94" t="s">
        <v>181</v>
      </c>
      <c r="F104" s="93"/>
      <c r="G104" s="83"/>
      <c r="H104" s="78"/>
      <c r="I104" s="78"/>
      <c r="J104" s="32"/>
      <c r="K104" s="32"/>
      <c r="L104" s="78"/>
      <c r="M104" s="78"/>
      <c r="N104" s="159"/>
      <c r="O104" s="161"/>
      <c r="P104" s="161"/>
      <c r="Q104" s="168"/>
      <c r="R104" s="168"/>
    </row>
    <row r="105" spans="1:18" s="7" customFormat="1" ht="15">
      <c r="A105" s="69"/>
      <c r="B105" s="69"/>
      <c r="C105" s="85" t="s">
        <v>33</v>
      </c>
      <c r="D105" s="85" t="s">
        <v>64</v>
      </c>
      <c r="E105" s="86">
        <v>635006</v>
      </c>
      <c r="F105" s="85"/>
      <c r="G105" s="81" t="s">
        <v>180</v>
      </c>
      <c r="H105" s="99">
        <v>617</v>
      </c>
      <c r="I105" s="99">
        <v>805</v>
      </c>
      <c r="J105" s="34"/>
      <c r="K105" s="34"/>
      <c r="L105" s="99">
        <v>800</v>
      </c>
      <c r="M105" s="99">
        <v>400</v>
      </c>
      <c r="N105" s="163">
        <v>400</v>
      </c>
      <c r="O105" s="161"/>
      <c r="P105" s="161"/>
      <c r="Q105" s="163">
        <v>100</v>
      </c>
      <c r="R105" s="163"/>
    </row>
    <row r="106" spans="1:18" s="7" customFormat="1" ht="15">
      <c r="A106" s="69"/>
      <c r="B106" s="69"/>
      <c r="C106" s="85" t="s">
        <v>33</v>
      </c>
      <c r="D106" s="85" t="s">
        <v>64</v>
      </c>
      <c r="E106" s="86">
        <v>637012</v>
      </c>
      <c r="F106" s="85"/>
      <c r="G106" s="81" t="s">
        <v>65</v>
      </c>
      <c r="H106" s="99">
        <v>1068</v>
      </c>
      <c r="I106" s="99">
        <v>1192</v>
      </c>
      <c r="J106" s="34"/>
      <c r="K106" s="34"/>
      <c r="L106" s="99">
        <v>1200</v>
      </c>
      <c r="M106" s="99">
        <v>1100</v>
      </c>
      <c r="N106" s="163">
        <v>110</v>
      </c>
      <c r="O106" s="161"/>
      <c r="P106" s="161"/>
      <c r="Q106" s="163">
        <v>110</v>
      </c>
      <c r="R106" s="163"/>
    </row>
    <row r="107" spans="1:18" s="7" customFormat="1" ht="14.25">
      <c r="A107" s="69"/>
      <c r="B107" s="69"/>
      <c r="C107" s="70" t="s">
        <v>182</v>
      </c>
      <c r="D107" s="70"/>
      <c r="E107" s="71"/>
      <c r="F107" s="71"/>
      <c r="G107" s="69"/>
      <c r="H107" s="82">
        <v>1960</v>
      </c>
      <c r="I107" s="82">
        <v>2528</v>
      </c>
      <c r="J107" s="32"/>
      <c r="K107" s="32"/>
      <c r="L107" s="82">
        <f>SUM(L105:L106)</f>
        <v>2000</v>
      </c>
      <c r="M107" s="82">
        <v>1900</v>
      </c>
      <c r="N107" s="161">
        <f>SUM(N105:N106)</f>
        <v>510</v>
      </c>
      <c r="O107" s="161">
        <f>SUM(O105:O106)</f>
        <v>0</v>
      </c>
      <c r="P107" s="161">
        <f>SUM(P105:P106)</f>
        <v>0</v>
      </c>
      <c r="Q107" s="161">
        <f>SUM(Q105:Q106)</f>
        <v>210</v>
      </c>
      <c r="R107" s="161"/>
    </row>
    <row r="108" spans="1:18" s="7" customFormat="1" ht="14.25">
      <c r="A108" s="69"/>
      <c r="B108" s="69"/>
      <c r="C108" s="70"/>
      <c r="D108" s="70"/>
      <c r="E108" s="71"/>
      <c r="F108" s="71"/>
      <c r="G108" s="69"/>
      <c r="H108" s="82"/>
      <c r="I108" s="82"/>
      <c r="J108" s="32"/>
      <c r="K108" s="32"/>
      <c r="L108" s="82"/>
      <c r="M108" s="82"/>
      <c r="N108" s="161"/>
      <c r="O108" s="161"/>
      <c r="P108" s="161"/>
      <c r="Q108" s="168"/>
      <c r="R108" s="168"/>
    </row>
    <row r="109" spans="1:18" s="7" customFormat="1" ht="15.75">
      <c r="A109" s="69"/>
      <c r="B109" s="69"/>
      <c r="C109" s="93"/>
      <c r="D109" s="77" t="s">
        <v>183</v>
      </c>
      <c r="E109" s="94" t="s">
        <v>184</v>
      </c>
      <c r="F109" s="93"/>
      <c r="G109" s="83"/>
      <c r="H109" s="78"/>
      <c r="I109" s="78"/>
      <c r="J109" s="32"/>
      <c r="K109" s="32"/>
      <c r="L109" s="78"/>
      <c r="M109" s="78"/>
      <c r="N109" s="159"/>
      <c r="O109" s="161"/>
      <c r="P109" s="161"/>
      <c r="Q109" s="168"/>
      <c r="R109" s="168"/>
    </row>
    <row r="110" spans="1:18" s="7" customFormat="1" ht="15">
      <c r="A110" s="69"/>
      <c r="B110" s="69"/>
      <c r="C110" s="87" t="s">
        <v>33</v>
      </c>
      <c r="D110" s="87" t="s">
        <v>58</v>
      </c>
      <c r="E110" s="80">
        <v>635006</v>
      </c>
      <c r="F110" s="87"/>
      <c r="G110" s="79" t="s">
        <v>185</v>
      </c>
      <c r="H110" s="97">
        <v>89</v>
      </c>
      <c r="I110" s="97">
        <v>11</v>
      </c>
      <c r="J110" s="41"/>
      <c r="K110" s="41"/>
      <c r="L110" s="97">
        <v>100</v>
      </c>
      <c r="M110" s="97">
        <v>100</v>
      </c>
      <c r="N110" s="164">
        <v>100</v>
      </c>
      <c r="O110" s="161"/>
      <c r="P110" s="161"/>
      <c r="Q110" s="164">
        <v>1310</v>
      </c>
      <c r="R110" s="164"/>
    </row>
    <row r="111" spans="1:18" s="7" customFormat="1" ht="15">
      <c r="A111" s="69"/>
      <c r="B111" s="69"/>
      <c r="C111" s="87" t="s">
        <v>33</v>
      </c>
      <c r="D111" s="87" t="s">
        <v>58</v>
      </c>
      <c r="E111" s="80">
        <v>642007</v>
      </c>
      <c r="F111" s="87"/>
      <c r="G111" s="79" t="s">
        <v>186</v>
      </c>
      <c r="H111" s="97"/>
      <c r="I111" s="97"/>
      <c r="J111" s="41"/>
      <c r="K111" s="41"/>
      <c r="L111" s="97"/>
      <c r="M111" s="97"/>
      <c r="N111" s="164">
        <v>100</v>
      </c>
      <c r="O111" s="161"/>
      <c r="P111" s="161"/>
      <c r="Q111" s="164">
        <v>110</v>
      </c>
      <c r="R111" s="164"/>
    </row>
    <row r="112" spans="1:18" s="7" customFormat="1" ht="15">
      <c r="A112" s="69"/>
      <c r="B112" s="69"/>
      <c r="C112" s="87" t="s">
        <v>208</v>
      </c>
      <c r="D112" s="87" t="s">
        <v>58</v>
      </c>
      <c r="E112" s="80">
        <v>713004</v>
      </c>
      <c r="F112" s="87"/>
      <c r="G112" s="79" t="s">
        <v>212</v>
      </c>
      <c r="H112" s="97"/>
      <c r="I112" s="97"/>
      <c r="J112" s="41"/>
      <c r="K112" s="41"/>
      <c r="L112" s="97"/>
      <c r="M112" s="97"/>
      <c r="N112" s="164">
        <v>0</v>
      </c>
      <c r="O112" s="161"/>
      <c r="P112" s="161"/>
      <c r="Q112" s="164">
        <v>884</v>
      </c>
      <c r="R112" s="164"/>
    </row>
    <row r="113" spans="1:18" s="7" customFormat="1" ht="14.25">
      <c r="A113" s="69"/>
      <c r="B113" s="69"/>
      <c r="C113" s="70" t="s">
        <v>187</v>
      </c>
      <c r="D113" s="70"/>
      <c r="E113" s="71"/>
      <c r="F113" s="71"/>
      <c r="G113" s="69"/>
      <c r="H113" s="82">
        <v>89</v>
      </c>
      <c r="I113" s="82">
        <v>11</v>
      </c>
      <c r="J113" s="32"/>
      <c r="K113" s="32"/>
      <c r="L113" s="82">
        <f>SUM(L110)</f>
        <v>100</v>
      </c>
      <c r="M113" s="82">
        <v>100</v>
      </c>
      <c r="N113" s="161">
        <f>SUM(N110:N112)</f>
        <v>200</v>
      </c>
      <c r="O113" s="161">
        <f>SUM(O110:O112)</f>
        <v>0</v>
      </c>
      <c r="P113" s="161">
        <f>SUM(P110:P112)</f>
        <v>0</v>
      </c>
      <c r="Q113" s="161">
        <f>SUM(Q110:Q112)</f>
        <v>2304</v>
      </c>
      <c r="R113" s="161"/>
    </row>
    <row r="114" spans="1:18" s="7" customFormat="1" ht="15">
      <c r="A114" s="69"/>
      <c r="B114" s="69"/>
      <c r="C114" s="85"/>
      <c r="D114" s="85"/>
      <c r="E114" s="86"/>
      <c r="F114" s="85"/>
      <c r="G114" s="81"/>
      <c r="H114" s="78"/>
      <c r="I114" s="78"/>
      <c r="J114" s="34"/>
      <c r="K114" s="34"/>
      <c r="L114" s="78"/>
      <c r="M114" s="78"/>
      <c r="N114" s="159"/>
      <c r="O114" s="161"/>
      <c r="P114" s="161"/>
      <c r="Q114" s="168"/>
      <c r="R114" s="168"/>
    </row>
    <row r="115" spans="1:18" s="7" customFormat="1" ht="15.75">
      <c r="A115" s="83">
        <v>7</v>
      </c>
      <c r="B115" s="83">
        <v>1</v>
      </c>
      <c r="C115" s="93"/>
      <c r="D115" s="77" t="s">
        <v>200</v>
      </c>
      <c r="E115" s="94" t="s">
        <v>188</v>
      </c>
      <c r="F115" s="93"/>
      <c r="G115" s="83"/>
      <c r="H115" s="78"/>
      <c r="I115" s="78"/>
      <c r="J115" s="32"/>
      <c r="K115" s="32"/>
      <c r="L115" s="78"/>
      <c r="M115" s="78"/>
      <c r="N115" s="159"/>
      <c r="O115" s="159"/>
      <c r="P115" s="159"/>
      <c r="Q115" s="168"/>
      <c r="R115" s="168"/>
    </row>
    <row r="116" spans="1:18" ht="15">
      <c r="A116" s="81">
        <v>7</v>
      </c>
      <c r="B116" s="81">
        <v>1</v>
      </c>
      <c r="C116" s="85" t="s">
        <v>33</v>
      </c>
      <c r="D116" s="85" t="s">
        <v>214</v>
      </c>
      <c r="E116" s="85">
        <v>611</v>
      </c>
      <c r="F116" s="85"/>
      <c r="G116" s="81" t="s">
        <v>189</v>
      </c>
      <c r="H116" s="78">
        <v>19470</v>
      </c>
      <c r="I116" s="78">
        <v>21214</v>
      </c>
      <c r="J116" s="34">
        <f>I116/30.126</f>
        <v>704.175794994357</v>
      </c>
      <c r="K116" s="34">
        <v>365</v>
      </c>
      <c r="L116" s="78">
        <v>22000</v>
      </c>
      <c r="M116" s="78">
        <v>22000</v>
      </c>
      <c r="N116" s="159">
        <v>24150</v>
      </c>
      <c r="O116" s="159">
        <v>22000</v>
      </c>
      <c r="P116" s="159">
        <v>22000</v>
      </c>
      <c r="Q116" s="162">
        <v>25500</v>
      </c>
      <c r="R116" s="162"/>
    </row>
    <row r="117" spans="1:18" ht="15">
      <c r="A117" s="81">
        <v>7</v>
      </c>
      <c r="B117" s="81">
        <v>1</v>
      </c>
      <c r="C117" s="85" t="s">
        <v>33</v>
      </c>
      <c r="D117" s="85" t="s">
        <v>214</v>
      </c>
      <c r="E117" s="86">
        <v>614</v>
      </c>
      <c r="F117" s="85"/>
      <c r="G117" s="79" t="s">
        <v>101</v>
      </c>
      <c r="H117" s="78"/>
      <c r="I117" s="78">
        <v>1000</v>
      </c>
      <c r="J117" s="34"/>
      <c r="K117" s="34"/>
      <c r="L117" s="78">
        <v>1000</v>
      </c>
      <c r="M117" s="78">
        <v>1000</v>
      </c>
      <c r="N117" s="159">
        <v>1000</v>
      </c>
      <c r="O117" s="159">
        <v>1000</v>
      </c>
      <c r="P117" s="159">
        <v>1000</v>
      </c>
      <c r="Q117" s="162">
        <v>1000</v>
      </c>
      <c r="R117" s="162"/>
    </row>
    <row r="118" spans="1:18" ht="15">
      <c r="A118" s="81">
        <v>7</v>
      </c>
      <c r="B118" s="81">
        <v>1</v>
      </c>
      <c r="C118" s="85" t="s">
        <v>33</v>
      </c>
      <c r="D118" s="85" t="s">
        <v>214</v>
      </c>
      <c r="E118" s="85">
        <v>621</v>
      </c>
      <c r="F118" s="85"/>
      <c r="G118" s="81" t="s">
        <v>190</v>
      </c>
      <c r="H118" s="78">
        <v>1520</v>
      </c>
      <c r="I118" s="78">
        <v>1280</v>
      </c>
      <c r="J118" s="34">
        <f>I118/30.126</f>
        <v>42.48821615879971</v>
      </c>
      <c r="K118" s="34">
        <v>23</v>
      </c>
      <c r="L118" s="78">
        <v>2000</v>
      </c>
      <c r="M118" s="78">
        <v>1450</v>
      </c>
      <c r="N118" s="159">
        <v>2290</v>
      </c>
      <c r="O118" s="159">
        <v>2000</v>
      </c>
      <c r="P118" s="159">
        <v>2000</v>
      </c>
      <c r="Q118" s="162">
        <v>2300</v>
      </c>
      <c r="R118" s="162"/>
    </row>
    <row r="119" spans="1:18" ht="15">
      <c r="A119" s="81">
        <v>7</v>
      </c>
      <c r="B119" s="81">
        <v>1</v>
      </c>
      <c r="C119" s="85" t="s">
        <v>33</v>
      </c>
      <c r="D119" s="85" t="s">
        <v>214</v>
      </c>
      <c r="E119" s="85">
        <v>623</v>
      </c>
      <c r="F119" s="85"/>
      <c r="G119" s="81" t="s">
        <v>191</v>
      </c>
      <c r="H119" s="78">
        <v>0</v>
      </c>
      <c r="I119" s="78">
        <v>761</v>
      </c>
      <c r="J119" s="34"/>
      <c r="K119" s="34"/>
      <c r="L119" s="78"/>
      <c r="M119" s="78">
        <v>390</v>
      </c>
      <c r="N119" s="159">
        <v>230</v>
      </c>
      <c r="O119" s="159">
        <v>0</v>
      </c>
      <c r="P119" s="159">
        <v>0</v>
      </c>
      <c r="Q119" s="162">
        <v>230</v>
      </c>
      <c r="R119" s="162"/>
    </row>
    <row r="120" spans="1:18" ht="15">
      <c r="A120" s="81">
        <v>7</v>
      </c>
      <c r="B120" s="81">
        <v>1</v>
      </c>
      <c r="C120" s="85" t="s">
        <v>33</v>
      </c>
      <c r="D120" s="85" t="s">
        <v>214</v>
      </c>
      <c r="E120" s="86">
        <v>625001</v>
      </c>
      <c r="F120" s="85"/>
      <c r="G120" s="81" t="s">
        <v>38</v>
      </c>
      <c r="H120" s="78">
        <v>212</v>
      </c>
      <c r="I120" s="78">
        <v>286</v>
      </c>
      <c r="J120" s="34">
        <f>I120/30.126</f>
        <v>9.49346079798181</v>
      </c>
      <c r="K120" s="34">
        <v>6</v>
      </c>
      <c r="L120" s="78">
        <v>332</v>
      </c>
      <c r="M120" s="78">
        <v>250</v>
      </c>
      <c r="N120" s="159">
        <v>350</v>
      </c>
      <c r="O120" s="159">
        <v>300</v>
      </c>
      <c r="P120" s="159">
        <v>300</v>
      </c>
      <c r="Q120" s="162">
        <v>350</v>
      </c>
      <c r="R120" s="162"/>
    </row>
    <row r="121" spans="1:18" ht="15">
      <c r="A121" s="81">
        <v>7</v>
      </c>
      <c r="B121" s="81">
        <v>1</v>
      </c>
      <c r="C121" s="85" t="s">
        <v>33</v>
      </c>
      <c r="D121" s="85" t="s">
        <v>214</v>
      </c>
      <c r="E121" s="86">
        <v>625002</v>
      </c>
      <c r="F121" s="85"/>
      <c r="G121" s="81" t="s">
        <v>133</v>
      </c>
      <c r="H121" s="78">
        <v>153</v>
      </c>
      <c r="I121" s="78">
        <v>172</v>
      </c>
      <c r="J121" s="34">
        <f>I121/30.126</f>
        <v>5.709354046338711</v>
      </c>
      <c r="K121" s="34">
        <v>4</v>
      </c>
      <c r="L121" s="78">
        <v>170</v>
      </c>
      <c r="M121" s="78">
        <v>180</v>
      </c>
      <c r="N121" s="159">
        <v>3520</v>
      </c>
      <c r="O121" s="159">
        <v>180</v>
      </c>
      <c r="P121" s="159">
        <v>180</v>
      </c>
      <c r="Q121" s="162">
        <v>3500</v>
      </c>
      <c r="R121" s="162"/>
    </row>
    <row r="122" spans="1:18" ht="15">
      <c r="A122" s="81">
        <v>7</v>
      </c>
      <c r="B122" s="81">
        <v>1</v>
      </c>
      <c r="C122" s="85" t="s">
        <v>33</v>
      </c>
      <c r="D122" s="85" t="s">
        <v>214</v>
      </c>
      <c r="E122" s="86">
        <v>625003</v>
      </c>
      <c r="F122" s="85"/>
      <c r="G122" s="81" t="s">
        <v>192</v>
      </c>
      <c r="H122" s="78">
        <v>2582</v>
      </c>
      <c r="I122" s="78">
        <v>3469</v>
      </c>
      <c r="J122" s="34">
        <f>I122/30.126</f>
        <v>115.14970457412201</v>
      </c>
      <c r="K122" s="34">
        <v>13</v>
      </c>
      <c r="L122" s="78">
        <v>3200</v>
      </c>
      <c r="M122" s="78">
        <v>3100</v>
      </c>
      <c r="N122" s="159">
        <v>200</v>
      </c>
      <c r="O122" s="159">
        <v>3100</v>
      </c>
      <c r="P122" s="159">
        <v>3100</v>
      </c>
      <c r="Q122" s="162">
        <v>220</v>
      </c>
      <c r="R122" s="162"/>
    </row>
    <row r="123" spans="1:18" ht="15">
      <c r="A123" s="81">
        <v>7</v>
      </c>
      <c r="B123" s="81">
        <v>1</v>
      </c>
      <c r="C123" s="85" t="s">
        <v>33</v>
      </c>
      <c r="D123" s="85" t="s">
        <v>214</v>
      </c>
      <c r="E123" s="86">
        <v>625004</v>
      </c>
      <c r="F123" s="85"/>
      <c r="G123" s="81" t="s">
        <v>134</v>
      </c>
      <c r="H123" s="78"/>
      <c r="I123" s="78"/>
      <c r="J123" s="34"/>
      <c r="K123" s="34"/>
      <c r="L123" s="78"/>
      <c r="M123" s="78"/>
      <c r="N123" s="159">
        <v>750</v>
      </c>
      <c r="O123" s="159"/>
      <c r="P123" s="159"/>
      <c r="Q123" s="162">
        <v>760</v>
      </c>
      <c r="R123" s="162"/>
    </row>
    <row r="124" spans="1:18" ht="15">
      <c r="A124" s="81">
        <v>7</v>
      </c>
      <c r="B124" s="81">
        <v>1</v>
      </c>
      <c r="C124" s="85" t="s">
        <v>33</v>
      </c>
      <c r="D124" s="85" t="s">
        <v>214</v>
      </c>
      <c r="E124" s="86">
        <v>625005</v>
      </c>
      <c r="F124" s="85"/>
      <c r="G124" s="81" t="s">
        <v>39</v>
      </c>
      <c r="H124" s="78">
        <v>150</v>
      </c>
      <c r="I124" s="78">
        <v>204</v>
      </c>
      <c r="J124" s="34">
        <f>I124/30.126</f>
        <v>6.771559450308703</v>
      </c>
      <c r="K124" s="34"/>
      <c r="L124" s="78">
        <v>233</v>
      </c>
      <c r="M124" s="78">
        <v>170</v>
      </c>
      <c r="N124" s="159">
        <v>251</v>
      </c>
      <c r="O124" s="159">
        <v>230</v>
      </c>
      <c r="P124" s="159">
        <v>230</v>
      </c>
      <c r="Q124" s="162">
        <v>240</v>
      </c>
      <c r="R124" s="162"/>
    </row>
    <row r="125" spans="1:18" ht="15">
      <c r="A125" s="81">
        <v>7</v>
      </c>
      <c r="B125" s="81">
        <v>1</v>
      </c>
      <c r="C125" s="85" t="s">
        <v>33</v>
      </c>
      <c r="D125" s="85" t="s">
        <v>214</v>
      </c>
      <c r="E125" s="86">
        <v>625007</v>
      </c>
      <c r="F125" s="85"/>
      <c r="G125" s="81" t="s">
        <v>40</v>
      </c>
      <c r="H125" s="78">
        <v>720</v>
      </c>
      <c r="I125" s="78">
        <v>922</v>
      </c>
      <c r="J125" s="34">
        <f aca="true" t="shared" si="4" ref="J125:J132">I125/30.126</f>
        <v>30.604793201885414</v>
      </c>
      <c r="K125" s="34">
        <v>20</v>
      </c>
      <c r="L125" s="78">
        <v>929</v>
      </c>
      <c r="M125" s="78">
        <v>910</v>
      </c>
      <c r="N125" s="159">
        <v>1190</v>
      </c>
      <c r="O125" s="159">
        <v>930</v>
      </c>
      <c r="P125" s="159">
        <v>930</v>
      </c>
      <c r="Q125" s="162">
        <v>1200</v>
      </c>
      <c r="R125" s="162"/>
    </row>
    <row r="126" spans="1:18" ht="15">
      <c r="A126" s="81"/>
      <c r="B126" s="81"/>
      <c r="C126" s="85" t="s">
        <v>33</v>
      </c>
      <c r="D126" s="85" t="s">
        <v>214</v>
      </c>
      <c r="E126" s="86">
        <v>627</v>
      </c>
      <c r="F126" s="85"/>
      <c r="G126" s="81" t="s">
        <v>41</v>
      </c>
      <c r="H126" s="78"/>
      <c r="I126" s="78"/>
      <c r="J126" s="34"/>
      <c r="K126" s="34"/>
      <c r="L126" s="78"/>
      <c r="M126" s="78"/>
      <c r="N126" s="159">
        <v>240</v>
      </c>
      <c r="O126" s="159"/>
      <c r="P126" s="159"/>
      <c r="Q126" s="162">
        <v>240</v>
      </c>
      <c r="R126" s="162"/>
    </row>
    <row r="127" spans="1:18" ht="15">
      <c r="A127" s="81">
        <v>7</v>
      </c>
      <c r="B127" s="81">
        <v>1</v>
      </c>
      <c r="C127" s="85" t="s">
        <v>33</v>
      </c>
      <c r="D127" s="85" t="s">
        <v>214</v>
      </c>
      <c r="E127" s="86">
        <v>632001</v>
      </c>
      <c r="F127" s="85"/>
      <c r="G127" s="79" t="s">
        <v>70</v>
      </c>
      <c r="H127" s="78">
        <v>2580</v>
      </c>
      <c r="I127" s="78">
        <v>7393</v>
      </c>
      <c r="J127" s="34">
        <f t="shared" si="4"/>
        <v>245.40264223594235</v>
      </c>
      <c r="K127" s="34">
        <v>42</v>
      </c>
      <c r="L127" s="78">
        <v>10000</v>
      </c>
      <c r="M127" s="78">
        <v>9000</v>
      </c>
      <c r="N127" s="159">
        <v>9000</v>
      </c>
      <c r="O127" s="159">
        <v>9000</v>
      </c>
      <c r="P127" s="159">
        <v>9000</v>
      </c>
      <c r="Q127" s="162">
        <v>9000</v>
      </c>
      <c r="R127" s="162"/>
    </row>
    <row r="128" spans="1:18" ht="15">
      <c r="A128" s="81">
        <v>7</v>
      </c>
      <c r="B128" s="81">
        <v>1</v>
      </c>
      <c r="C128" s="85" t="s">
        <v>33</v>
      </c>
      <c r="D128" s="85" t="s">
        <v>214</v>
      </c>
      <c r="E128" s="86">
        <v>632003</v>
      </c>
      <c r="F128" s="85"/>
      <c r="G128" s="79" t="s">
        <v>71</v>
      </c>
      <c r="H128" s="78">
        <v>541</v>
      </c>
      <c r="I128" s="78">
        <v>468</v>
      </c>
      <c r="J128" s="34">
        <f t="shared" si="4"/>
        <v>15.534754033061143</v>
      </c>
      <c r="K128" s="34">
        <v>12</v>
      </c>
      <c r="L128" s="78">
        <v>500</v>
      </c>
      <c r="M128" s="78">
        <v>450</v>
      </c>
      <c r="N128" s="159">
        <v>300</v>
      </c>
      <c r="O128" s="159">
        <v>500</v>
      </c>
      <c r="P128" s="159">
        <v>500</v>
      </c>
      <c r="Q128" s="162">
        <v>170</v>
      </c>
      <c r="R128" s="162"/>
    </row>
    <row r="129" spans="1:18" ht="15">
      <c r="A129" s="81">
        <v>7</v>
      </c>
      <c r="B129" s="81">
        <v>1</v>
      </c>
      <c r="C129" s="85" t="s">
        <v>33</v>
      </c>
      <c r="D129" s="85" t="s">
        <v>214</v>
      </c>
      <c r="E129" s="86">
        <v>633006</v>
      </c>
      <c r="F129" s="85"/>
      <c r="G129" s="79" t="s">
        <v>48</v>
      </c>
      <c r="H129" s="78">
        <v>819</v>
      </c>
      <c r="I129" s="78">
        <v>194</v>
      </c>
      <c r="J129" s="35">
        <f t="shared" si="4"/>
        <v>6.439620261568081</v>
      </c>
      <c r="K129" s="35">
        <v>10</v>
      </c>
      <c r="L129" s="78">
        <v>400</v>
      </c>
      <c r="M129" s="78">
        <v>490</v>
      </c>
      <c r="N129" s="159">
        <v>300</v>
      </c>
      <c r="O129" s="159">
        <v>400</v>
      </c>
      <c r="P129" s="159">
        <v>400</v>
      </c>
      <c r="Q129" s="162">
        <v>430</v>
      </c>
      <c r="R129" s="162"/>
    </row>
    <row r="130" spans="1:18" ht="15">
      <c r="A130" s="81">
        <v>7</v>
      </c>
      <c r="B130" s="81">
        <v>1</v>
      </c>
      <c r="C130" s="85" t="s">
        <v>33</v>
      </c>
      <c r="D130" s="85" t="s">
        <v>214</v>
      </c>
      <c r="E130" s="86">
        <v>633006</v>
      </c>
      <c r="F130" s="85"/>
      <c r="G130" s="79" t="s">
        <v>123</v>
      </c>
      <c r="H130" s="78"/>
      <c r="I130" s="78">
        <v>1458</v>
      </c>
      <c r="J130" s="35">
        <f t="shared" si="4"/>
        <v>48.39673371838279</v>
      </c>
      <c r="K130" s="35"/>
      <c r="L130" s="78">
        <v>700</v>
      </c>
      <c r="M130" s="78">
        <v>0</v>
      </c>
      <c r="N130" s="159">
        <v>660</v>
      </c>
      <c r="O130" s="159">
        <v>500</v>
      </c>
      <c r="P130" s="159">
        <v>500</v>
      </c>
      <c r="Q130" s="162">
        <v>0</v>
      </c>
      <c r="R130" s="162"/>
    </row>
    <row r="131" spans="1:18" ht="15">
      <c r="A131" s="81">
        <v>7</v>
      </c>
      <c r="B131" s="81">
        <v>1</v>
      </c>
      <c r="C131" s="85" t="s">
        <v>33</v>
      </c>
      <c r="D131" s="85" t="s">
        <v>214</v>
      </c>
      <c r="E131" s="86">
        <v>633009</v>
      </c>
      <c r="F131" s="85"/>
      <c r="G131" s="79" t="s">
        <v>72</v>
      </c>
      <c r="H131" s="78">
        <v>24</v>
      </c>
      <c r="I131" s="78">
        <v>10</v>
      </c>
      <c r="J131" s="35">
        <f t="shared" si="4"/>
        <v>0.3319391887406227</v>
      </c>
      <c r="K131" s="35">
        <v>5</v>
      </c>
      <c r="L131" s="78">
        <v>100</v>
      </c>
      <c r="M131" s="78">
        <v>100</v>
      </c>
      <c r="N131" s="159">
        <v>50</v>
      </c>
      <c r="O131" s="159">
        <v>100</v>
      </c>
      <c r="P131" s="159">
        <v>100</v>
      </c>
      <c r="Q131" s="162">
        <v>30</v>
      </c>
      <c r="R131" s="162"/>
    </row>
    <row r="132" spans="1:18" ht="15">
      <c r="A132" s="81">
        <v>7</v>
      </c>
      <c r="B132" s="81">
        <v>1</v>
      </c>
      <c r="C132" s="85" t="s">
        <v>33</v>
      </c>
      <c r="D132" s="85" t="s">
        <v>214</v>
      </c>
      <c r="E132" s="86">
        <v>633010</v>
      </c>
      <c r="F132" s="85"/>
      <c r="G132" s="79" t="s">
        <v>73</v>
      </c>
      <c r="H132" s="78">
        <v>105</v>
      </c>
      <c r="I132" s="78">
        <v>100</v>
      </c>
      <c r="J132" s="35">
        <f t="shared" si="4"/>
        <v>3.319391887406227</v>
      </c>
      <c r="K132" s="35"/>
      <c r="L132" s="78">
        <v>100</v>
      </c>
      <c r="M132" s="78">
        <v>100</v>
      </c>
      <c r="N132" s="159">
        <v>140</v>
      </c>
      <c r="O132" s="159">
        <v>100</v>
      </c>
      <c r="P132" s="159">
        <v>100</v>
      </c>
      <c r="Q132" s="162">
        <v>160</v>
      </c>
      <c r="R132" s="162"/>
    </row>
    <row r="133" spans="1:18" ht="15">
      <c r="A133" s="81"/>
      <c r="B133" s="81"/>
      <c r="C133" s="85" t="s">
        <v>55</v>
      </c>
      <c r="D133" s="85" t="s">
        <v>214</v>
      </c>
      <c r="E133" s="86">
        <v>641001</v>
      </c>
      <c r="F133" s="85"/>
      <c r="G133" s="79" t="s">
        <v>193</v>
      </c>
      <c r="H133" s="78"/>
      <c r="I133" s="78"/>
      <c r="J133" s="34"/>
      <c r="K133" s="34"/>
      <c r="L133" s="78"/>
      <c r="M133" s="78"/>
      <c r="N133" s="159">
        <v>100</v>
      </c>
      <c r="O133" s="159"/>
      <c r="P133" s="159"/>
      <c r="Q133" s="162">
        <v>100</v>
      </c>
      <c r="R133" s="162"/>
    </row>
    <row r="134" spans="1:18" ht="15">
      <c r="A134" s="81"/>
      <c r="B134" s="81"/>
      <c r="C134" s="85" t="s">
        <v>33</v>
      </c>
      <c r="D134" s="85" t="s">
        <v>214</v>
      </c>
      <c r="E134" s="86">
        <v>637027</v>
      </c>
      <c r="F134" s="85"/>
      <c r="G134" s="79" t="s">
        <v>213</v>
      </c>
      <c r="H134" s="78"/>
      <c r="I134" s="78"/>
      <c r="J134" s="34"/>
      <c r="K134" s="34"/>
      <c r="L134" s="78"/>
      <c r="M134" s="78"/>
      <c r="N134" s="159">
        <v>0</v>
      </c>
      <c r="O134" s="159"/>
      <c r="P134" s="159"/>
      <c r="Q134" s="162">
        <v>355</v>
      </c>
      <c r="R134" s="162"/>
    </row>
    <row r="135" spans="1:18" ht="15">
      <c r="A135" s="81"/>
      <c r="B135" s="81"/>
      <c r="C135" s="85" t="s">
        <v>208</v>
      </c>
      <c r="D135" s="85" t="s">
        <v>214</v>
      </c>
      <c r="E135" s="86">
        <v>713004</v>
      </c>
      <c r="F135" s="85"/>
      <c r="G135" s="79" t="s">
        <v>215</v>
      </c>
      <c r="H135" s="78"/>
      <c r="I135" s="78"/>
      <c r="J135" s="34"/>
      <c r="K135" s="34"/>
      <c r="L135" s="78"/>
      <c r="M135" s="78"/>
      <c r="N135" s="159">
        <v>0</v>
      </c>
      <c r="O135" s="159"/>
      <c r="P135" s="159"/>
      <c r="Q135" s="162">
        <v>660</v>
      </c>
      <c r="R135" s="162"/>
    </row>
    <row r="136" spans="1:18" ht="15">
      <c r="A136" s="81"/>
      <c r="B136" s="81"/>
      <c r="C136" s="85" t="s">
        <v>208</v>
      </c>
      <c r="D136" s="85" t="s">
        <v>214</v>
      </c>
      <c r="E136" s="86">
        <v>713004</v>
      </c>
      <c r="F136" s="85">
        <v>1</v>
      </c>
      <c r="G136" s="79" t="s">
        <v>220</v>
      </c>
      <c r="H136" s="78"/>
      <c r="I136" s="78"/>
      <c r="J136" s="34"/>
      <c r="K136" s="34"/>
      <c r="L136" s="78"/>
      <c r="M136" s="78"/>
      <c r="N136" s="159">
        <v>0</v>
      </c>
      <c r="O136" s="159"/>
      <c r="P136" s="159"/>
      <c r="Q136" s="162">
        <v>290</v>
      </c>
      <c r="R136" s="162"/>
    </row>
    <row r="137" spans="1:18" s="7" customFormat="1" ht="14.25">
      <c r="A137" s="69">
        <v>7</v>
      </c>
      <c r="B137" s="69" t="s">
        <v>83</v>
      </c>
      <c r="C137" s="70" t="s">
        <v>216</v>
      </c>
      <c r="D137" s="70"/>
      <c r="E137" s="71"/>
      <c r="F137" s="71"/>
      <c r="G137" s="69"/>
      <c r="H137" s="82">
        <v>28876</v>
      </c>
      <c r="I137" s="82">
        <v>38931</v>
      </c>
      <c r="J137" s="32"/>
      <c r="K137" s="32"/>
      <c r="L137" s="82">
        <v>41664</v>
      </c>
      <c r="M137" s="82">
        <v>39590</v>
      </c>
      <c r="N137" s="161">
        <f>SUM(N116:N136)</f>
        <v>44721</v>
      </c>
      <c r="O137" s="161">
        <f>SUM(O116:O133)</f>
        <v>40340</v>
      </c>
      <c r="P137" s="161">
        <f>SUM(P116:P133)</f>
        <v>40340</v>
      </c>
      <c r="Q137" s="161">
        <f>SUM(Q116:Q136)</f>
        <v>46735</v>
      </c>
      <c r="R137" s="161"/>
    </row>
    <row r="138" spans="1:18" s="43" customFormat="1" ht="88.5" customHeight="1">
      <c r="A138" s="183"/>
      <c r="B138" s="183"/>
      <c r="C138" s="184"/>
      <c r="D138" s="184"/>
      <c r="E138" s="184"/>
      <c r="F138" s="184"/>
      <c r="G138" s="185"/>
      <c r="H138" s="175"/>
      <c r="I138" s="175"/>
      <c r="J138" s="34"/>
      <c r="K138" s="34"/>
      <c r="L138" s="175"/>
      <c r="M138" s="175"/>
      <c r="N138" s="176"/>
      <c r="O138" s="176"/>
      <c r="P138" s="176"/>
      <c r="Q138" s="186"/>
      <c r="R138" s="186"/>
    </row>
    <row r="139" spans="1:18" s="7" customFormat="1" ht="15.75">
      <c r="A139" s="83">
        <v>7</v>
      </c>
      <c r="B139" s="83">
        <v>2</v>
      </c>
      <c r="C139" s="93"/>
      <c r="D139" s="77" t="s">
        <v>201</v>
      </c>
      <c r="E139" s="94" t="s">
        <v>74</v>
      </c>
      <c r="F139" s="93"/>
      <c r="G139" s="83"/>
      <c r="H139" s="78"/>
      <c r="I139" s="78"/>
      <c r="J139" s="32"/>
      <c r="K139" s="32"/>
      <c r="L139" s="78"/>
      <c r="M139" s="78"/>
      <c r="N139" s="159"/>
      <c r="O139" s="159"/>
      <c r="P139" s="159"/>
      <c r="Q139" s="168"/>
      <c r="R139" s="168"/>
    </row>
    <row r="140" spans="1:18" ht="15">
      <c r="A140" s="81">
        <v>7</v>
      </c>
      <c r="B140" s="81">
        <v>2</v>
      </c>
      <c r="C140" s="85" t="s">
        <v>33</v>
      </c>
      <c r="D140" s="85" t="s">
        <v>221</v>
      </c>
      <c r="E140" s="85">
        <v>611</v>
      </c>
      <c r="F140" s="85"/>
      <c r="G140" s="81" t="s">
        <v>35</v>
      </c>
      <c r="H140" s="78">
        <v>8926</v>
      </c>
      <c r="I140" s="78">
        <v>8974</v>
      </c>
      <c r="J140" s="34">
        <f aca="true" t="shared" si="5" ref="J140:J153">I140/30.126</f>
        <v>297.88222797583484</v>
      </c>
      <c r="K140" s="34">
        <v>132</v>
      </c>
      <c r="L140" s="78">
        <v>9000</v>
      </c>
      <c r="M140" s="78">
        <v>9000</v>
      </c>
      <c r="N140" s="159">
        <v>9300</v>
      </c>
      <c r="O140" s="159">
        <v>9000</v>
      </c>
      <c r="P140" s="159">
        <v>9000</v>
      </c>
      <c r="Q140" s="162">
        <v>9470</v>
      </c>
      <c r="R140" s="162"/>
    </row>
    <row r="141" spans="1:18" ht="15">
      <c r="A141" s="81">
        <v>7</v>
      </c>
      <c r="B141" s="81">
        <v>2</v>
      </c>
      <c r="C141" s="85" t="s">
        <v>33</v>
      </c>
      <c r="D141" s="85" t="s">
        <v>221</v>
      </c>
      <c r="E141" s="85">
        <v>614</v>
      </c>
      <c r="F141" s="85"/>
      <c r="G141" s="81" t="s">
        <v>101</v>
      </c>
      <c r="H141" s="78"/>
      <c r="I141" s="78"/>
      <c r="J141" s="34"/>
      <c r="K141" s="34"/>
      <c r="L141" s="78"/>
      <c r="M141" s="78">
        <v>300</v>
      </c>
      <c r="N141" s="159">
        <v>300</v>
      </c>
      <c r="O141" s="159">
        <v>300</v>
      </c>
      <c r="P141" s="159">
        <v>300</v>
      </c>
      <c r="Q141" s="162">
        <v>300</v>
      </c>
      <c r="R141" s="162"/>
    </row>
    <row r="142" spans="1:18" ht="15">
      <c r="A142" s="81">
        <v>7</v>
      </c>
      <c r="B142" s="81">
        <v>2</v>
      </c>
      <c r="C142" s="85" t="s">
        <v>33</v>
      </c>
      <c r="D142" s="85" t="s">
        <v>221</v>
      </c>
      <c r="E142" s="85">
        <v>621</v>
      </c>
      <c r="F142" s="85"/>
      <c r="G142" s="81" t="s">
        <v>37</v>
      </c>
      <c r="H142" s="78">
        <v>688</v>
      </c>
      <c r="I142" s="78">
        <v>704</v>
      </c>
      <c r="J142" s="34">
        <f t="shared" si="5"/>
        <v>23.36851888733984</v>
      </c>
      <c r="K142" s="34">
        <v>14</v>
      </c>
      <c r="L142" s="78">
        <v>650</v>
      </c>
      <c r="M142" s="78">
        <v>700</v>
      </c>
      <c r="N142" s="159">
        <v>960</v>
      </c>
      <c r="O142" s="159">
        <v>700</v>
      </c>
      <c r="P142" s="159">
        <v>700</v>
      </c>
      <c r="Q142" s="162">
        <v>970</v>
      </c>
      <c r="R142" s="162"/>
    </row>
    <row r="143" spans="1:18" ht="15">
      <c r="A143" s="81">
        <v>7</v>
      </c>
      <c r="B143" s="81">
        <v>2</v>
      </c>
      <c r="C143" s="85" t="s">
        <v>33</v>
      </c>
      <c r="D143" s="85" t="s">
        <v>221</v>
      </c>
      <c r="E143" s="86">
        <v>625001</v>
      </c>
      <c r="F143" s="85"/>
      <c r="G143" s="81" t="s">
        <v>38</v>
      </c>
      <c r="H143" s="78">
        <v>96</v>
      </c>
      <c r="I143" s="78">
        <v>99</v>
      </c>
      <c r="J143" s="34">
        <f t="shared" si="5"/>
        <v>3.2861979685321647</v>
      </c>
      <c r="K143" s="34">
        <v>2</v>
      </c>
      <c r="L143" s="78">
        <v>100</v>
      </c>
      <c r="M143" s="78">
        <v>100</v>
      </c>
      <c r="N143" s="159">
        <v>130</v>
      </c>
      <c r="O143" s="159">
        <v>100</v>
      </c>
      <c r="P143" s="159">
        <v>100</v>
      </c>
      <c r="Q143" s="162">
        <v>110</v>
      </c>
      <c r="R143" s="162"/>
    </row>
    <row r="144" spans="1:18" ht="15">
      <c r="A144" s="81">
        <v>7</v>
      </c>
      <c r="B144" s="81">
        <v>2</v>
      </c>
      <c r="C144" s="85" t="s">
        <v>33</v>
      </c>
      <c r="D144" s="85" t="s">
        <v>221</v>
      </c>
      <c r="E144" s="86">
        <v>625002</v>
      </c>
      <c r="F144" s="85"/>
      <c r="G144" s="81" t="s">
        <v>133</v>
      </c>
      <c r="H144" s="78">
        <v>70</v>
      </c>
      <c r="I144" s="78">
        <v>73</v>
      </c>
      <c r="J144" s="34">
        <f t="shared" si="5"/>
        <v>2.4231560778065457</v>
      </c>
      <c r="K144" s="34">
        <v>1</v>
      </c>
      <c r="L144" s="78">
        <v>66</v>
      </c>
      <c r="M144" s="78">
        <v>70</v>
      </c>
      <c r="N144" s="159">
        <v>1340</v>
      </c>
      <c r="O144" s="159">
        <v>70</v>
      </c>
      <c r="P144" s="159">
        <v>70</v>
      </c>
      <c r="Q144" s="162">
        <v>1340</v>
      </c>
      <c r="R144" s="162"/>
    </row>
    <row r="145" spans="1:18" ht="15">
      <c r="A145" s="81">
        <v>7</v>
      </c>
      <c r="B145" s="81">
        <v>2</v>
      </c>
      <c r="C145" s="85" t="s">
        <v>33</v>
      </c>
      <c r="D145" s="85" t="s">
        <v>221</v>
      </c>
      <c r="E145" s="86">
        <v>625003</v>
      </c>
      <c r="F145" s="87"/>
      <c r="G145" s="81" t="s">
        <v>192</v>
      </c>
      <c r="H145" s="78">
        <v>1011</v>
      </c>
      <c r="I145" s="78">
        <v>1197</v>
      </c>
      <c r="J145" s="34">
        <f t="shared" si="5"/>
        <v>39.733120892252536</v>
      </c>
      <c r="K145" s="34"/>
      <c r="L145" s="78">
        <v>1000</v>
      </c>
      <c r="M145" s="78">
        <v>1200</v>
      </c>
      <c r="N145" s="159">
        <v>75</v>
      </c>
      <c r="O145" s="159">
        <v>1200</v>
      </c>
      <c r="P145" s="159">
        <v>1200</v>
      </c>
      <c r="Q145" s="162">
        <v>80</v>
      </c>
      <c r="R145" s="162"/>
    </row>
    <row r="146" spans="1:18" ht="15">
      <c r="A146" s="81">
        <v>7</v>
      </c>
      <c r="B146" s="81">
        <v>2</v>
      </c>
      <c r="C146" s="85" t="s">
        <v>33</v>
      </c>
      <c r="D146" s="85" t="s">
        <v>221</v>
      </c>
      <c r="E146" s="86">
        <v>625004</v>
      </c>
      <c r="F146" s="87"/>
      <c r="G146" s="81" t="s">
        <v>134</v>
      </c>
      <c r="H146" s="78"/>
      <c r="I146" s="78"/>
      <c r="J146" s="34"/>
      <c r="K146" s="34"/>
      <c r="L146" s="78"/>
      <c r="M146" s="78"/>
      <c r="N146" s="159">
        <v>290</v>
      </c>
      <c r="O146" s="159"/>
      <c r="P146" s="159"/>
      <c r="Q146" s="162">
        <v>290</v>
      </c>
      <c r="R146" s="162"/>
    </row>
    <row r="147" spans="1:18" s="7" customFormat="1" ht="15">
      <c r="A147" s="81">
        <v>7</v>
      </c>
      <c r="B147" s="81">
        <v>2</v>
      </c>
      <c r="C147" s="85" t="s">
        <v>33</v>
      </c>
      <c r="D147" s="85" t="s">
        <v>221</v>
      </c>
      <c r="E147" s="86">
        <v>625005</v>
      </c>
      <c r="F147" s="85"/>
      <c r="G147" s="81" t="s">
        <v>39</v>
      </c>
      <c r="H147" s="78">
        <v>69</v>
      </c>
      <c r="I147" s="78">
        <v>70</v>
      </c>
      <c r="J147" s="34">
        <f t="shared" si="5"/>
        <v>2.323574321184359</v>
      </c>
      <c r="K147" s="34"/>
      <c r="L147" s="78">
        <v>66</v>
      </c>
      <c r="M147" s="78">
        <v>70</v>
      </c>
      <c r="N147" s="159">
        <v>95</v>
      </c>
      <c r="O147" s="159">
        <v>70</v>
      </c>
      <c r="P147" s="159">
        <v>70</v>
      </c>
      <c r="Q147" s="162">
        <v>80</v>
      </c>
      <c r="R147" s="162"/>
    </row>
    <row r="148" spans="1:18" ht="15">
      <c r="A148" s="81">
        <v>7</v>
      </c>
      <c r="B148" s="81">
        <v>2</v>
      </c>
      <c r="C148" s="85" t="s">
        <v>33</v>
      </c>
      <c r="D148" s="85" t="s">
        <v>221</v>
      </c>
      <c r="E148" s="86">
        <v>625007</v>
      </c>
      <c r="F148" s="85"/>
      <c r="G148" s="81" t="s">
        <v>40</v>
      </c>
      <c r="H148" s="78">
        <v>326</v>
      </c>
      <c r="I148" s="78">
        <v>334</v>
      </c>
      <c r="J148" s="34">
        <f t="shared" si="5"/>
        <v>11.086768903936798</v>
      </c>
      <c r="K148" s="34">
        <v>7</v>
      </c>
      <c r="L148" s="78">
        <v>330</v>
      </c>
      <c r="M148" s="78">
        <v>330</v>
      </c>
      <c r="N148" s="159">
        <v>450</v>
      </c>
      <c r="O148" s="159">
        <v>340</v>
      </c>
      <c r="P148" s="159">
        <v>340</v>
      </c>
      <c r="Q148" s="162">
        <v>450</v>
      </c>
      <c r="R148" s="162"/>
    </row>
    <row r="149" spans="1:18" ht="15">
      <c r="A149" s="81"/>
      <c r="B149" s="81"/>
      <c r="C149" s="85" t="s">
        <v>33</v>
      </c>
      <c r="D149" s="85" t="s">
        <v>221</v>
      </c>
      <c r="E149" s="86">
        <v>627</v>
      </c>
      <c r="F149" s="85"/>
      <c r="G149" s="81" t="s">
        <v>194</v>
      </c>
      <c r="H149" s="78"/>
      <c r="I149" s="78"/>
      <c r="J149" s="34"/>
      <c r="K149" s="34"/>
      <c r="L149" s="78"/>
      <c r="M149" s="78"/>
      <c r="N149" s="159">
        <v>120</v>
      </c>
      <c r="O149" s="159"/>
      <c r="P149" s="159"/>
      <c r="Q149" s="162">
        <v>120</v>
      </c>
      <c r="R149" s="162"/>
    </row>
    <row r="150" spans="1:18" s="7" customFormat="1" ht="15">
      <c r="A150" s="81">
        <v>7</v>
      </c>
      <c r="B150" s="81">
        <v>2</v>
      </c>
      <c r="C150" s="85" t="s">
        <v>33</v>
      </c>
      <c r="D150" s="85" t="s">
        <v>221</v>
      </c>
      <c r="E150" s="86">
        <v>633006</v>
      </c>
      <c r="F150" s="85"/>
      <c r="G150" s="81" t="s">
        <v>48</v>
      </c>
      <c r="H150" s="78">
        <v>729</v>
      </c>
      <c r="I150" s="78">
        <v>664</v>
      </c>
      <c r="J150" s="34">
        <f t="shared" si="5"/>
        <v>22.04076213237735</v>
      </c>
      <c r="K150" s="34">
        <v>3</v>
      </c>
      <c r="L150" s="78">
        <v>530</v>
      </c>
      <c r="M150" s="78">
        <v>530</v>
      </c>
      <c r="N150" s="159">
        <v>500</v>
      </c>
      <c r="O150" s="159">
        <v>900</v>
      </c>
      <c r="P150" s="159">
        <v>900</v>
      </c>
      <c r="Q150" s="162">
        <v>250</v>
      </c>
      <c r="R150" s="162"/>
    </row>
    <row r="151" spans="1:18" s="7" customFormat="1" ht="15">
      <c r="A151" s="81">
        <v>7</v>
      </c>
      <c r="B151" s="81">
        <v>2</v>
      </c>
      <c r="C151" s="85" t="s">
        <v>33</v>
      </c>
      <c r="D151" s="85" t="s">
        <v>221</v>
      </c>
      <c r="E151" s="86">
        <v>635006</v>
      </c>
      <c r="F151" s="85"/>
      <c r="G151" s="81" t="s">
        <v>124</v>
      </c>
      <c r="H151" s="78"/>
      <c r="I151" s="78">
        <v>275</v>
      </c>
      <c r="J151" s="34">
        <f t="shared" si="5"/>
        <v>9.128327690367124</v>
      </c>
      <c r="K151" s="34"/>
      <c r="L151" s="78">
        <v>300</v>
      </c>
      <c r="M151" s="78">
        <v>300</v>
      </c>
      <c r="N151" s="159">
        <v>200</v>
      </c>
      <c r="O151" s="159">
        <v>300</v>
      </c>
      <c r="P151" s="159">
        <v>300</v>
      </c>
      <c r="Q151" s="162">
        <v>650</v>
      </c>
      <c r="R151" s="162"/>
    </row>
    <row r="152" spans="1:18" s="7" customFormat="1" ht="15">
      <c r="A152" s="81"/>
      <c r="B152" s="81"/>
      <c r="C152" s="85" t="s">
        <v>208</v>
      </c>
      <c r="D152" s="85" t="s">
        <v>221</v>
      </c>
      <c r="E152" s="86">
        <v>718004</v>
      </c>
      <c r="F152" s="85"/>
      <c r="G152" s="81" t="s">
        <v>222</v>
      </c>
      <c r="H152" s="78"/>
      <c r="I152" s="78"/>
      <c r="J152" s="34"/>
      <c r="K152" s="34"/>
      <c r="L152" s="78"/>
      <c r="M152" s="78"/>
      <c r="N152" s="159">
        <v>0</v>
      </c>
      <c r="O152" s="159"/>
      <c r="P152" s="159"/>
      <c r="Q152" s="162">
        <v>780</v>
      </c>
      <c r="R152" s="162"/>
    </row>
    <row r="153" spans="1:18" s="7" customFormat="1" ht="14.25">
      <c r="A153" s="69">
        <v>7</v>
      </c>
      <c r="B153" s="69" t="s">
        <v>83</v>
      </c>
      <c r="C153" s="70" t="s">
        <v>217</v>
      </c>
      <c r="D153" s="70"/>
      <c r="E153" s="71"/>
      <c r="F153" s="71"/>
      <c r="G153" s="69"/>
      <c r="H153" s="82">
        <v>11915</v>
      </c>
      <c r="I153" s="82">
        <v>12390</v>
      </c>
      <c r="J153" s="32">
        <f t="shared" si="5"/>
        <v>411.2726548496315</v>
      </c>
      <c r="K153" s="32"/>
      <c r="L153" s="82">
        <f>SUM(L140:L151)</f>
        <v>12042</v>
      </c>
      <c r="M153" s="82">
        <v>12600</v>
      </c>
      <c r="N153" s="161">
        <f>SUM(N140:N152)</f>
        <v>13760</v>
      </c>
      <c r="O153" s="161">
        <f>SUM(O140:O151)</f>
        <v>12980</v>
      </c>
      <c r="P153" s="161">
        <f>SUM(P140:P151)</f>
        <v>12980</v>
      </c>
      <c r="Q153" s="161">
        <f>SUM(Q140:Q152)</f>
        <v>14890</v>
      </c>
      <c r="R153" s="161"/>
    </row>
    <row r="154" spans="1:18" s="7" customFormat="1" ht="14.25">
      <c r="A154" s="69"/>
      <c r="B154" s="69"/>
      <c r="C154" s="70"/>
      <c r="D154" s="70"/>
      <c r="E154" s="71"/>
      <c r="F154" s="71"/>
      <c r="G154" s="69"/>
      <c r="H154" s="82"/>
      <c r="I154" s="82"/>
      <c r="J154" s="32"/>
      <c r="K154" s="32"/>
      <c r="L154" s="82"/>
      <c r="M154" s="82"/>
      <c r="N154" s="161"/>
      <c r="O154" s="161"/>
      <c r="P154" s="161"/>
      <c r="Q154" s="161"/>
      <c r="R154" s="161"/>
    </row>
    <row r="155" spans="1:18" ht="15.75">
      <c r="A155" s="81"/>
      <c r="B155" s="81"/>
      <c r="C155" s="93"/>
      <c r="D155" s="77"/>
      <c r="E155" s="94" t="s">
        <v>237</v>
      </c>
      <c r="F155" s="93"/>
      <c r="G155" s="83"/>
      <c r="H155" s="78"/>
      <c r="I155" s="78"/>
      <c r="J155" s="32"/>
      <c r="K155" s="32"/>
      <c r="L155" s="78"/>
      <c r="M155" s="78"/>
      <c r="N155" s="159"/>
      <c r="O155" s="159"/>
      <c r="P155" s="159"/>
      <c r="Q155" s="168"/>
      <c r="R155" s="168"/>
    </row>
    <row r="156" spans="1:18" s="7" customFormat="1" ht="15">
      <c r="A156" s="83">
        <v>8</v>
      </c>
      <c r="B156" s="83">
        <v>2</v>
      </c>
      <c r="C156" s="86">
        <v>1111</v>
      </c>
      <c r="D156" s="85"/>
      <c r="E156" s="86"/>
      <c r="F156" s="85"/>
      <c r="G156" s="81" t="s">
        <v>238</v>
      </c>
      <c r="H156" s="78">
        <v>207</v>
      </c>
      <c r="I156" s="78">
        <v>435</v>
      </c>
      <c r="J156" s="34"/>
      <c r="K156" s="34"/>
      <c r="L156" s="78">
        <v>500</v>
      </c>
      <c r="M156" s="78">
        <v>500</v>
      </c>
      <c r="N156" s="159">
        <v>0</v>
      </c>
      <c r="O156" s="159">
        <v>900</v>
      </c>
      <c r="P156" s="159">
        <v>900</v>
      </c>
      <c r="Q156" s="162">
        <v>3000</v>
      </c>
      <c r="R156" s="162"/>
    </row>
    <row r="157" spans="1:18" ht="15">
      <c r="A157" s="81">
        <v>8</v>
      </c>
      <c r="B157" s="81">
        <v>2</v>
      </c>
      <c r="C157" s="85" t="s">
        <v>239</v>
      </c>
      <c r="D157" s="85"/>
      <c r="E157" s="86"/>
      <c r="F157" s="85"/>
      <c r="G157" s="81" t="s">
        <v>240</v>
      </c>
      <c r="H157" s="78"/>
      <c r="I157" s="78"/>
      <c r="J157" s="34"/>
      <c r="K157" s="34"/>
      <c r="L157" s="78"/>
      <c r="M157" s="78"/>
      <c r="N157" s="159">
        <v>0</v>
      </c>
      <c r="O157" s="159"/>
      <c r="P157" s="159"/>
      <c r="Q157" s="162">
        <v>1100</v>
      </c>
      <c r="R157" s="162"/>
    </row>
    <row r="158" spans="1:18" ht="15">
      <c r="A158" s="81">
        <v>8</v>
      </c>
      <c r="B158" s="81">
        <v>2</v>
      </c>
      <c r="C158" s="70" t="s">
        <v>241</v>
      </c>
      <c r="D158" s="70"/>
      <c r="E158" s="71"/>
      <c r="F158" s="71"/>
      <c r="G158" s="69"/>
      <c r="H158" s="82">
        <v>1614</v>
      </c>
      <c r="I158" s="82">
        <v>3197</v>
      </c>
      <c r="J158" s="32"/>
      <c r="K158" s="32"/>
      <c r="L158" s="82">
        <f>SUM(L156:L157)</f>
        <v>500</v>
      </c>
      <c r="M158" s="82">
        <v>2000</v>
      </c>
      <c r="N158" s="161">
        <f>SUM(N156:N157)</f>
        <v>0</v>
      </c>
      <c r="O158" s="161">
        <f>SUM(O156:O157)</f>
        <v>900</v>
      </c>
      <c r="P158" s="161">
        <f>SUM(P156:P157)</f>
        <v>900</v>
      </c>
      <c r="Q158" s="161">
        <f>SUM(Q156:Q157)</f>
        <v>4100</v>
      </c>
      <c r="R158" s="161"/>
    </row>
    <row r="159" spans="1:18" s="7" customFormat="1" ht="15.75">
      <c r="A159" s="69">
        <v>8</v>
      </c>
      <c r="B159" s="69" t="s">
        <v>83</v>
      </c>
      <c r="C159" s="87"/>
      <c r="D159" s="87"/>
      <c r="E159" s="87"/>
      <c r="F159" s="87"/>
      <c r="G159" s="96"/>
      <c r="H159" s="78"/>
      <c r="I159" s="78"/>
      <c r="J159" s="34"/>
      <c r="K159" s="34"/>
      <c r="L159" s="78"/>
      <c r="M159" s="78"/>
      <c r="N159" s="159"/>
      <c r="O159" s="159"/>
      <c r="P159" s="159"/>
      <c r="Q159" s="169"/>
      <c r="R159" s="169"/>
    </row>
    <row r="160" spans="1:19" ht="15.75">
      <c r="A160" s="79"/>
      <c r="B160" s="79"/>
      <c r="C160" s="87"/>
      <c r="D160" s="87"/>
      <c r="E160" s="87"/>
      <c r="F160" s="87"/>
      <c r="G160" s="96"/>
      <c r="H160" s="78"/>
      <c r="I160" s="78"/>
      <c r="J160" s="34"/>
      <c r="K160" s="34"/>
      <c r="L160" s="78"/>
      <c r="M160" s="78"/>
      <c r="N160" s="159"/>
      <c r="O160" s="159"/>
      <c r="P160" s="159"/>
      <c r="Q160" s="169"/>
      <c r="R160" s="169"/>
      <c r="S160" s="7"/>
    </row>
    <row r="161" spans="1:19" ht="20.25">
      <c r="A161" s="110">
        <v>10</v>
      </c>
      <c r="B161" s="110"/>
      <c r="C161" s="188"/>
      <c r="D161" s="188"/>
      <c r="E161" s="188"/>
      <c r="F161" s="188"/>
      <c r="G161" s="189"/>
      <c r="H161" s="190"/>
      <c r="I161" s="190"/>
      <c r="J161" s="187"/>
      <c r="K161" s="187"/>
      <c r="L161" s="190"/>
      <c r="M161" s="190"/>
      <c r="N161" s="191"/>
      <c r="O161" s="191"/>
      <c r="P161" s="191"/>
      <c r="Q161" s="191"/>
      <c r="R161" s="191"/>
      <c r="S161" s="7"/>
    </row>
    <row r="162" spans="1:18" s="7" customFormat="1" ht="15.75">
      <c r="A162" s="83">
        <v>10</v>
      </c>
      <c r="B162" s="83">
        <v>1</v>
      </c>
      <c r="C162" s="93" t="s">
        <v>117</v>
      </c>
      <c r="D162" s="77" t="s">
        <v>149</v>
      </c>
      <c r="E162" s="94" t="s">
        <v>195</v>
      </c>
      <c r="F162" s="93"/>
      <c r="G162" s="83"/>
      <c r="H162" s="78"/>
      <c r="I162" s="78"/>
      <c r="J162" s="32"/>
      <c r="K162" s="32"/>
      <c r="L162" s="78"/>
      <c r="M162" s="78"/>
      <c r="N162" s="159"/>
      <c r="O162" s="159"/>
      <c r="P162" s="159"/>
      <c r="Q162" s="168"/>
      <c r="R162" s="168"/>
    </row>
    <row r="163" spans="1:19" ht="15">
      <c r="A163" s="81">
        <v>10</v>
      </c>
      <c r="B163" s="81">
        <v>1</v>
      </c>
      <c r="C163" s="85" t="s">
        <v>117</v>
      </c>
      <c r="D163" s="85" t="s">
        <v>62</v>
      </c>
      <c r="E163" s="86">
        <v>821005</v>
      </c>
      <c r="F163" s="85"/>
      <c r="G163" s="81" t="s">
        <v>196</v>
      </c>
      <c r="H163" s="78">
        <v>207</v>
      </c>
      <c r="I163" s="78">
        <v>435</v>
      </c>
      <c r="J163" s="34"/>
      <c r="K163" s="34"/>
      <c r="L163" s="78">
        <v>500</v>
      </c>
      <c r="M163" s="78">
        <v>500</v>
      </c>
      <c r="N163" s="159">
        <v>6600</v>
      </c>
      <c r="O163" s="159">
        <v>900</v>
      </c>
      <c r="P163" s="159">
        <v>900</v>
      </c>
      <c r="Q163" s="162">
        <v>6600</v>
      </c>
      <c r="R163" s="162"/>
      <c r="S163" s="7"/>
    </row>
    <row r="164" spans="1:18" ht="15">
      <c r="A164" s="81">
        <v>10</v>
      </c>
      <c r="B164" s="81">
        <v>1</v>
      </c>
      <c r="C164" s="85" t="s">
        <v>117</v>
      </c>
      <c r="D164" s="85" t="s">
        <v>62</v>
      </c>
      <c r="E164" s="86">
        <v>821007</v>
      </c>
      <c r="F164" s="85">
        <v>1</v>
      </c>
      <c r="G164" s="81" t="s">
        <v>197</v>
      </c>
      <c r="H164" s="78"/>
      <c r="I164" s="78"/>
      <c r="J164" s="34"/>
      <c r="K164" s="34"/>
      <c r="L164" s="78"/>
      <c r="M164" s="78"/>
      <c r="N164" s="159">
        <v>3700</v>
      </c>
      <c r="O164" s="159"/>
      <c r="P164" s="159"/>
      <c r="Q164" s="162">
        <v>3700</v>
      </c>
      <c r="R164" s="162"/>
    </row>
    <row r="165" spans="1:18" s="51" customFormat="1" ht="18">
      <c r="A165" s="75"/>
      <c r="B165" s="75"/>
      <c r="C165" s="85" t="s">
        <v>117</v>
      </c>
      <c r="D165" s="85" t="s">
        <v>62</v>
      </c>
      <c r="E165" s="80">
        <v>821007</v>
      </c>
      <c r="F165" s="87">
        <v>2</v>
      </c>
      <c r="G165" s="79" t="s">
        <v>198</v>
      </c>
      <c r="H165" s="78">
        <v>1407</v>
      </c>
      <c r="I165" s="78">
        <v>2762</v>
      </c>
      <c r="J165" s="34"/>
      <c r="K165" s="34"/>
      <c r="L165" s="78">
        <v>3400</v>
      </c>
      <c r="M165" s="78">
        <v>1500</v>
      </c>
      <c r="N165" s="159">
        <v>8400</v>
      </c>
      <c r="O165" s="159">
        <v>3400</v>
      </c>
      <c r="P165" s="159">
        <v>3400</v>
      </c>
      <c r="Q165" s="162">
        <v>8400</v>
      </c>
      <c r="R165" s="162"/>
    </row>
    <row r="166" spans="3:18" ht="14.25">
      <c r="C166" s="70" t="s">
        <v>223</v>
      </c>
      <c r="D166" s="70"/>
      <c r="E166" s="71"/>
      <c r="F166" s="71"/>
      <c r="G166" s="69"/>
      <c r="H166" s="82">
        <v>1614</v>
      </c>
      <c r="I166" s="82">
        <v>3197</v>
      </c>
      <c r="J166" s="32"/>
      <c r="K166" s="32"/>
      <c r="L166" s="82">
        <f>SUM(L163:L165)</f>
        <v>3900</v>
      </c>
      <c r="M166" s="82">
        <v>2000</v>
      </c>
      <c r="N166" s="161">
        <f>SUM(N163:N165)</f>
        <v>18700</v>
      </c>
      <c r="O166" s="161">
        <f>SUM(O163:O165)</f>
        <v>4300</v>
      </c>
      <c r="P166" s="161">
        <f>SUM(P163:P165)</f>
        <v>4300</v>
      </c>
      <c r="Q166" s="161">
        <f>SUM(Q163:Q165)</f>
        <v>18700</v>
      </c>
      <c r="R166" s="161"/>
    </row>
    <row r="167" spans="9:11" ht="14.25">
      <c r="I167" s="48"/>
      <c r="J167" s="34"/>
      <c r="K167" s="34"/>
    </row>
    <row r="168" spans="9:11" ht="14.25">
      <c r="I168" s="48"/>
      <c r="J168" s="34"/>
      <c r="K168" s="34"/>
    </row>
    <row r="169" spans="3:18" ht="20.25">
      <c r="C169" s="111" t="s">
        <v>199</v>
      </c>
      <c r="D169" s="111"/>
      <c r="E169" s="111"/>
      <c r="F169" s="111"/>
      <c r="G169" s="112"/>
      <c r="H169" s="113"/>
      <c r="I169" s="113"/>
      <c r="J169" s="34"/>
      <c r="K169" s="34"/>
      <c r="L169" s="113"/>
      <c r="M169" s="113"/>
      <c r="N169" s="165"/>
      <c r="O169" s="165"/>
      <c r="P169" s="165"/>
      <c r="Q169" s="165"/>
      <c r="R169" s="165"/>
    </row>
    <row r="170" spans="3:18" ht="14.25">
      <c r="C170" s="198" t="s">
        <v>224</v>
      </c>
      <c r="D170" s="199"/>
      <c r="E170" s="200"/>
      <c r="F170" s="117"/>
      <c r="G170" s="116"/>
      <c r="H170" s="78"/>
      <c r="I170" s="78"/>
      <c r="J170" s="32"/>
      <c r="K170" s="32"/>
      <c r="L170" s="78"/>
      <c r="M170" s="78"/>
      <c r="N170" s="161">
        <f>(N44+N48+N54+N59+N64+N68+N81+N85+N90+N94+N102+N107+N113+N137+N153+N166)-N172-N171</f>
        <v>208880</v>
      </c>
      <c r="O170" s="161">
        <f>(O44+O48+O54+O59+O64+O68+O81+O85+O90+O94+O102+O107+O113+O137+O153+O166)-O172-O171</f>
        <v>171388</v>
      </c>
      <c r="P170" s="161">
        <f>(P44+P48+P54+P59+P64+P68+P81+P85+P90+P94+P102+P107+P113+P137+P153+P166)-P172-P171</f>
        <v>171388</v>
      </c>
      <c r="Q170" s="161">
        <f>(Q44+Q48+Q54+Q59+Q64+Q68+Q81+Q85+Q90+Q94+Q102+Q107+Q113+Q137+Q153+Q166+Q158)-Q172-Q171</f>
        <v>214763</v>
      </c>
      <c r="R170" s="161"/>
    </row>
    <row r="171" spans="3:18" ht="15.75">
      <c r="C171" s="198" t="s">
        <v>225</v>
      </c>
      <c r="D171" s="199"/>
      <c r="E171" s="200"/>
      <c r="F171" s="85"/>
      <c r="G171" s="65"/>
      <c r="H171" s="99">
        <v>10159</v>
      </c>
      <c r="I171" s="99">
        <v>9150</v>
      </c>
      <c r="J171" s="34"/>
      <c r="K171" s="34"/>
      <c r="L171" s="99">
        <v>10622</v>
      </c>
      <c r="M171" s="99">
        <v>11400</v>
      </c>
      <c r="N171" s="171">
        <f>N43+N75++N76+N77+N78+N79+N80+N101+N112+N135+N136+N152</f>
        <v>0</v>
      </c>
      <c r="O171" s="171">
        <f>O43+O75++O76+O77+O78+O79+O80+O101+O112+O135+O136+O152</f>
        <v>0</v>
      </c>
      <c r="P171" s="171">
        <f>P43+P75++P76+P77+P78+P79+P80+P101+P112+P135+P136+P152</f>
        <v>0</v>
      </c>
      <c r="Q171" s="171">
        <f>Q43+Q75++Q76+Q77+Q78+Q79+Q80+Q101+Q112+Q135+Q136+Q152</f>
        <v>21994.18</v>
      </c>
      <c r="R171" s="171"/>
    </row>
    <row r="172" spans="3:18" ht="15">
      <c r="C172" s="198" t="s">
        <v>206</v>
      </c>
      <c r="D172" s="199"/>
      <c r="E172" s="200"/>
      <c r="F172" s="85"/>
      <c r="G172" s="81"/>
      <c r="H172" s="99">
        <v>283</v>
      </c>
      <c r="I172" s="99">
        <v>1344</v>
      </c>
      <c r="J172" s="34"/>
      <c r="K172" s="34"/>
      <c r="L172" s="99">
        <v>1000</v>
      </c>
      <c r="M172" s="99">
        <v>1000</v>
      </c>
      <c r="N172" s="166">
        <f>N166</f>
        <v>18700</v>
      </c>
      <c r="O172" s="166">
        <f>O166</f>
        <v>4300</v>
      </c>
      <c r="P172" s="166">
        <f>P166</f>
        <v>4300</v>
      </c>
      <c r="Q172" s="166">
        <f>Q166</f>
        <v>18700</v>
      </c>
      <c r="R172" s="166"/>
    </row>
    <row r="173" spans="3:18" ht="18">
      <c r="C173" s="132" t="s">
        <v>118</v>
      </c>
      <c r="D173" s="132"/>
      <c r="E173" s="132"/>
      <c r="F173" s="132"/>
      <c r="G173" s="133"/>
      <c r="H173" s="134" t="e">
        <f>#REF!+H52+#REF!+H56+H62+#REF!+#REF!+#REF!+#REF!+#REF!+#REF!+#REF!+H145+H160+#REF!+#REF!+H167+#REF!+#REF!+#REF!+#REF!</f>
        <v>#REF!</v>
      </c>
      <c r="I173" s="134" t="e">
        <f>#REF!+I52+#REF!+I56+I62+#REF!+#REF!+#REF!+#REF!+#REF!+#REF!+#REF!+I145+I160+#REF!+#REF!+I167+#REF!+#REF!+#REF!+#REF!</f>
        <v>#REF!</v>
      </c>
      <c r="J173" s="134" t="e">
        <f>#REF!+J52+#REF!+J56+J62+#REF!+#REF!+#REF!+#REF!+#REF!+#REF!+#REF!+J145+J160+#REF!+#REF!+J167+#REF!+#REF!+#REF!+#REF!</f>
        <v>#REF!</v>
      </c>
      <c r="K173" s="134" t="e">
        <f>#REF!+K52+#REF!+K56+K62+#REF!+#REF!+#REF!+#REF!+#REF!+#REF!+#REF!+K145+K160+#REF!+#REF!+K167+#REF!+#REF!+#REF!+#REF!</f>
        <v>#REF!</v>
      </c>
      <c r="L173" s="134" t="e">
        <f>#REF!+L52+#REF!+L56+L62+#REF!+#REF!+#REF!+#REF!+#REF!+#REF!+#REF!+L145+L160+#REF!+#REF!+L167+#REF!+#REF!+#REF!+#REF!</f>
        <v>#REF!</v>
      </c>
      <c r="M173" s="134" t="e">
        <f>#REF!+M52+#REF!+M56+M62+#REF!+#REF!+#REF!+#REF!+#REF!+#REF!+#REF!+M145+M160+#REF!+#REF!+M167+#REF!+#REF!+#REF!+#REF!</f>
        <v>#REF!</v>
      </c>
      <c r="N173" s="167">
        <f>SUM(N170:N172)</f>
        <v>227580</v>
      </c>
      <c r="O173" s="167">
        <f>SUM(O170:O172)</f>
        <v>175688</v>
      </c>
      <c r="P173" s="167">
        <f>SUM(P170:P172)</f>
        <v>175688</v>
      </c>
      <c r="Q173" s="167">
        <f>SUM(Q170:Q172)</f>
        <v>255457.18</v>
      </c>
      <c r="R173" s="167"/>
    </row>
    <row r="174" spans="9:11" ht="14.25">
      <c r="I174" s="48"/>
      <c r="J174" s="34"/>
      <c r="K174" s="34"/>
    </row>
    <row r="175" spans="9:11" ht="14.25">
      <c r="I175" s="48"/>
      <c r="J175" s="34"/>
      <c r="K175" s="34"/>
    </row>
    <row r="176" spans="9:11" ht="14.25">
      <c r="I176" s="48"/>
      <c r="J176" s="34"/>
      <c r="K176" s="34"/>
    </row>
    <row r="177" spans="9:11" ht="14.25">
      <c r="I177" s="48"/>
      <c r="J177" s="34"/>
      <c r="K177" s="34"/>
    </row>
    <row r="178" spans="9:11" ht="14.25">
      <c r="I178" s="48"/>
      <c r="J178" s="34"/>
      <c r="K178" s="34"/>
    </row>
    <row r="179" spans="9:11" ht="14.25">
      <c r="I179" s="48"/>
      <c r="J179" s="34"/>
      <c r="K179" s="34"/>
    </row>
    <row r="180" spans="9:11" ht="14.25">
      <c r="I180" s="48"/>
      <c r="J180" s="34"/>
      <c r="K180" s="34"/>
    </row>
    <row r="181" spans="9:11" ht="14.25">
      <c r="I181" s="48"/>
      <c r="J181" s="34"/>
      <c r="K181" s="34"/>
    </row>
    <row r="182" spans="9:11" ht="14.25">
      <c r="I182" s="48"/>
      <c r="J182" s="34"/>
      <c r="K182" s="34"/>
    </row>
    <row r="183" spans="9:11" ht="14.25">
      <c r="I183" s="48"/>
      <c r="J183" s="34"/>
      <c r="K183" s="34"/>
    </row>
    <row r="184" spans="9:11" ht="14.25">
      <c r="I184" s="48"/>
      <c r="J184" s="34"/>
      <c r="K184" s="34"/>
    </row>
    <row r="185" spans="9:11" ht="14.25">
      <c r="I185" s="48"/>
      <c r="J185" s="34"/>
      <c r="K185" s="34"/>
    </row>
    <row r="186" spans="9:11" ht="14.25">
      <c r="I186" s="48"/>
      <c r="J186" s="34"/>
      <c r="K186" s="34"/>
    </row>
  </sheetData>
  <sheetProtection password="F65A" sheet="1" formatCells="0" formatColumns="0" formatRows="0" insertColumns="0" insertRows="0" insertHyperlinks="0" deleteColumns="0" deleteRows="0" sort="0" autoFilter="0" pivotTables="0"/>
  <mergeCells count="4">
    <mergeCell ref="C172:E172"/>
    <mergeCell ref="A1:R1"/>
    <mergeCell ref="C170:E170"/>
    <mergeCell ref="C171:E171"/>
  </mergeCells>
  <printOptions/>
  <pageMargins left="0.1968503937007874" right="0" top="0.1968503937007874" bottom="0.1968503937007874" header="0.1968503937007874" footer="0.1968503937007874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Dusan</cp:lastModifiedBy>
  <cp:lastPrinted>2015-12-02T08:32:43Z</cp:lastPrinted>
  <dcterms:created xsi:type="dcterms:W3CDTF">2008-11-27T13:11:57Z</dcterms:created>
  <dcterms:modified xsi:type="dcterms:W3CDTF">2015-12-02T19:33:57Z</dcterms:modified>
  <cp:category/>
  <cp:version/>
  <cp:contentType/>
  <cp:contentStatus/>
</cp:coreProperties>
</file>